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駒澤大学\研究\IVR\解析ソフト\"/>
    </mc:Choice>
  </mc:AlternateContent>
  <xr:revisionPtr revIDLastSave="0" documentId="8_{634021D9-E574-4E09-8F93-A360BEA0E037}" xr6:coauthVersionLast="47" xr6:coauthVersionMax="47" xr10:uidLastSave="{00000000-0000-0000-0000-000000000000}"/>
  <workbookProtection workbookAlgorithmName="SHA-512" workbookHashValue="8BKG/MDvNcYPlpquy0tkBz5DHsh54hQPRudiAcEcGMdbPb/K1BSUGglB/qUXdVXXdWpolt/vULqURLUGNOEXMw==" workbookSaltValue="lK/577X/ChfgSRk+lnKZew==" workbookSpinCount="100000" lockStructure="1"/>
  <bookViews>
    <workbookView xWindow="29070" yWindow="75" windowWidth="25395" windowHeight="14685" xr2:uid="{D123A9AC-B748-4B83-AC15-382253F6CE0E}"/>
  </bookViews>
  <sheets>
    <sheet name="回転速度の計算" sheetId="3" r:id="rId1"/>
    <sheet name="データの入力" sheetId="1" r:id="rId2"/>
    <sheet name="結果の表とグラフ" sheetId="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1" l="1"/>
  <c r="B7" i="1"/>
  <c r="B6" i="1"/>
  <c r="B5" i="1"/>
  <c r="L23" i="2"/>
  <c r="I23" i="2"/>
  <c r="F23" i="2"/>
  <c r="C23" i="2"/>
  <c r="L22" i="2"/>
  <c r="I22" i="2"/>
  <c r="F22" i="2"/>
  <c r="C22" i="2"/>
  <c r="L21" i="2"/>
  <c r="I21" i="2"/>
  <c r="F21" i="2"/>
  <c r="C21" i="2"/>
  <c r="L20" i="2"/>
  <c r="I20" i="2"/>
  <c r="F20" i="2"/>
  <c r="C20" i="2"/>
  <c r="L19" i="2"/>
  <c r="I19" i="2"/>
  <c r="F19" i="2"/>
  <c r="C19" i="2"/>
  <c r="L18" i="2"/>
  <c r="I18" i="2"/>
  <c r="F18" i="2"/>
  <c r="C18" i="2"/>
  <c r="L17" i="2"/>
  <c r="I17" i="2"/>
  <c r="F17" i="2"/>
  <c r="C17" i="2"/>
  <c r="L16" i="2"/>
  <c r="I16" i="2"/>
  <c r="F16" i="2"/>
  <c r="C16" i="2"/>
  <c r="L15" i="2"/>
  <c r="I15" i="2"/>
  <c r="F15" i="2"/>
  <c r="C15" i="2"/>
  <c r="L14" i="2"/>
  <c r="I14" i="2"/>
  <c r="F14" i="2"/>
  <c r="C14" i="2"/>
  <c r="L13" i="2"/>
  <c r="I13" i="2"/>
  <c r="F13" i="2"/>
  <c r="C13" i="2"/>
  <c r="L12" i="2"/>
  <c r="I12" i="2"/>
  <c r="F12" i="2"/>
  <c r="C12" i="2"/>
  <c r="L11" i="2"/>
  <c r="I11" i="2"/>
  <c r="F11" i="2"/>
  <c r="C11" i="2"/>
  <c r="L10" i="2"/>
  <c r="I10" i="2"/>
  <c r="F10" i="2"/>
  <c r="C10" i="2"/>
  <c r="L9" i="2"/>
  <c r="I9" i="2"/>
  <c r="F9" i="2"/>
  <c r="C9" i="2"/>
  <c r="L8" i="2"/>
  <c r="I8" i="2"/>
  <c r="F8" i="2"/>
  <c r="C8" i="2"/>
  <c r="L7" i="2"/>
  <c r="I7" i="2"/>
  <c r="F7" i="2"/>
  <c r="C7" i="2"/>
  <c r="L6" i="2"/>
  <c r="I6" i="2"/>
  <c r="F6" i="2"/>
  <c r="C6" i="2"/>
  <c r="F5" i="2"/>
  <c r="B20" i="1"/>
  <c r="B19" i="1"/>
  <c r="B18" i="1"/>
  <c r="B17" i="1"/>
  <c r="F8" i="3"/>
  <c r="G8" i="3" s="1"/>
  <c r="F19" i="3"/>
  <c r="F22" i="3"/>
  <c r="F16" i="3"/>
  <c r="G16" i="3" s="1"/>
  <c r="AG23" i="1"/>
  <c r="AA23" i="1"/>
  <c r="X23" i="1"/>
  <c r="AD23" i="1" s="1"/>
  <c r="M23" i="1"/>
  <c r="AG22" i="1"/>
  <c r="AD22" i="1"/>
  <c r="AA22" i="1"/>
  <c r="X22" i="1"/>
  <c r="M22" i="1"/>
  <c r="AD21" i="1"/>
  <c r="AA21" i="1"/>
  <c r="AG21" i="1" s="1"/>
  <c r="X21" i="1"/>
  <c r="M21" i="1"/>
  <c r="AG20" i="1"/>
  <c r="AA20" i="1"/>
  <c r="X20" i="1"/>
  <c r="AD20" i="1" s="1"/>
  <c r="M20" i="1"/>
  <c r="AG19" i="1"/>
  <c r="AD19" i="1"/>
  <c r="AA19" i="1"/>
  <c r="X19" i="1"/>
  <c r="M19" i="1"/>
  <c r="AA18" i="1"/>
  <c r="AG18" i="1" s="1"/>
  <c r="X18" i="1"/>
  <c r="AD18" i="1" s="1"/>
  <c r="M18" i="1"/>
  <c r="AA17" i="1"/>
  <c r="AG17" i="1" s="1"/>
  <c r="X17" i="1"/>
  <c r="AD17" i="1" s="1"/>
  <c r="M17" i="1"/>
  <c r="AG16" i="1"/>
  <c r="AA16" i="1"/>
  <c r="X16" i="1"/>
  <c r="AD16" i="1" s="1"/>
  <c r="M16" i="1"/>
  <c r="AG15" i="1"/>
  <c r="AD15" i="1"/>
  <c r="AA15" i="1"/>
  <c r="X15" i="1"/>
  <c r="M15" i="1"/>
  <c r="AD14" i="1"/>
  <c r="AA14" i="1"/>
  <c r="AG14" i="1" s="1"/>
  <c r="X14" i="1"/>
  <c r="M14" i="1"/>
  <c r="AA13" i="1"/>
  <c r="AG13" i="1" s="1"/>
  <c r="X13" i="1"/>
  <c r="AD13" i="1" s="1"/>
  <c r="M13" i="1"/>
  <c r="AA12" i="1"/>
  <c r="AG12" i="1" s="1"/>
  <c r="X12" i="1"/>
  <c r="AD12" i="1" s="1"/>
  <c r="M12" i="1"/>
  <c r="AG11" i="1"/>
  <c r="AA11" i="1"/>
  <c r="X11" i="1"/>
  <c r="AD11" i="1" s="1"/>
  <c r="M11" i="1"/>
  <c r="AG10" i="1"/>
  <c r="AD10" i="1"/>
  <c r="AA10" i="1"/>
  <c r="X10" i="1"/>
  <c r="M10" i="1"/>
  <c r="AD9" i="1"/>
  <c r="AA9" i="1"/>
  <c r="AG9" i="1" s="1"/>
  <c r="X9" i="1"/>
  <c r="M9" i="1"/>
  <c r="AG8" i="1"/>
  <c r="AA8" i="1"/>
  <c r="X8" i="1"/>
  <c r="AD8" i="1" s="1"/>
  <c r="M8" i="1"/>
  <c r="AG7" i="1"/>
  <c r="AD7" i="1"/>
  <c r="AA7" i="1"/>
  <c r="X7" i="1"/>
  <c r="M7" i="1"/>
  <c r="AD6" i="1"/>
  <c r="AA6" i="1"/>
  <c r="AG6" i="1" s="1"/>
  <c r="X6" i="1"/>
  <c r="M6" i="1"/>
  <c r="AA5" i="1"/>
  <c r="AG5" i="1" s="1"/>
  <c r="L5" i="2" s="1"/>
  <c r="X5" i="1"/>
  <c r="AD5" i="1" s="1"/>
  <c r="I5" i="2" s="1"/>
  <c r="M5" i="1"/>
  <c r="AD4" i="1"/>
  <c r="I4" i="2" s="1"/>
  <c r="AA4" i="1"/>
  <c r="F4" i="2" s="1"/>
  <c r="X4" i="1"/>
  <c r="C4" i="2" s="1"/>
  <c r="M4" i="1"/>
  <c r="C5" i="2" l="1"/>
  <c r="AG4" i="1"/>
  <c r="L4" i="2" s="1"/>
  <c r="F9" i="3"/>
  <c r="F17" i="3"/>
  <c r="N13" i="1"/>
  <c r="O13" i="1" s="1"/>
  <c r="P13" i="1" s="1"/>
  <c r="N20" i="1"/>
  <c r="O20" i="1" s="1"/>
  <c r="P20" i="1" s="1"/>
  <c r="N16" i="1"/>
  <c r="O16" i="1" s="1"/>
  <c r="P16" i="1" s="1"/>
  <c r="N8" i="1"/>
  <c r="O8" i="1" s="1"/>
  <c r="P8" i="1" s="1"/>
  <c r="N12" i="1"/>
  <c r="O12" i="1" s="1"/>
  <c r="P12" i="1" s="1"/>
  <c r="N23" i="1"/>
  <c r="O23" i="1" s="1"/>
  <c r="P23" i="1" s="1"/>
  <c r="N11" i="1"/>
  <c r="O11" i="1" s="1"/>
  <c r="P11" i="1" s="1"/>
  <c r="N5" i="1"/>
  <c r="O5" i="1" s="1"/>
  <c r="P5" i="1" s="1"/>
  <c r="N9" i="1"/>
  <c r="O9" i="1" s="1"/>
  <c r="P9" i="1" s="1"/>
  <c r="N4" i="1"/>
  <c r="O4" i="1" s="1"/>
  <c r="P4" i="1" s="1"/>
  <c r="N17" i="1"/>
  <c r="O17" i="1" s="1"/>
  <c r="P17" i="1" s="1"/>
  <c r="N14" i="1"/>
  <c r="O14" i="1" s="1"/>
  <c r="P14" i="1" s="1"/>
  <c r="Q14" i="1" s="1"/>
  <c r="N21" i="1"/>
  <c r="O21" i="1" s="1"/>
  <c r="P21" i="1" s="1"/>
  <c r="N6" i="1"/>
  <c r="O6" i="1" s="1"/>
  <c r="P6" i="1" s="1"/>
  <c r="N18" i="1"/>
  <c r="O18" i="1" s="1"/>
  <c r="P18" i="1" s="1"/>
  <c r="N10" i="1"/>
  <c r="O10" i="1" s="1"/>
  <c r="P10" i="1" s="1"/>
  <c r="N15" i="1"/>
  <c r="O15" i="1" s="1"/>
  <c r="P15" i="1" s="1"/>
  <c r="N7" i="1"/>
  <c r="O7" i="1" s="1"/>
  <c r="P7" i="1" s="1"/>
  <c r="N22" i="1"/>
  <c r="O22" i="1" s="1"/>
  <c r="P22" i="1" s="1"/>
  <c r="N19" i="1"/>
  <c r="O19" i="1" s="1"/>
  <c r="P19" i="1" s="1"/>
  <c r="Q19" i="1" s="1"/>
  <c r="AC19" i="1" s="1"/>
  <c r="H19" i="2" s="1"/>
  <c r="Q7" i="1" l="1"/>
  <c r="AC7" i="1" s="1"/>
  <c r="Q10" i="1"/>
  <c r="Q6" i="1"/>
  <c r="Q4" i="1"/>
  <c r="AC4" i="1" s="1"/>
  <c r="Q5" i="1"/>
  <c r="W5" i="1" s="1"/>
  <c r="G9" i="3"/>
  <c r="F20" i="3"/>
  <c r="F21" i="3" s="1"/>
  <c r="B24" i="3" s="1"/>
  <c r="G17" i="3"/>
  <c r="Z5" i="1"/>
  <c r="Q18" i="1"/>
  <c r="Q11" i="1"/>
  <c r="Z6" i="1"/>
  <c r="W6" i="1"/>
  <c r="AC6" i="1"/>
  <c r="Q23" i="1"/>
  <c r="R21" i="1"/>
  <c r="S21" i="1" s="1"/>
  <c r="T21" i="1" s="1"/>
  <c r="R9" i="1"/>
  <c r="S9" i="1" s="1"/>
  <c r="T9" i="1" s="1"/>
  <c r="R18" i="1"/>
  <c r="S18" i="1" s="1"/>
  <c r="T18" i="1" s="1"/>
  <c r="R12" i="1"/>
  <c r="S12" i="1" s="1"/>
  <c r="T12" i="1" s="1"/>
  <c r="R8" i="1"/>
  <c r="S8" i="1" s="1"/>
  <c r="T8" i="1" s="1"/>
  <c r="R15" i="1"/>
  <c r="S15" i="1" s="1"/>
  <c r="T15" i="1" s="1"/>
  <c r="R7" i="1"/>
  <c r="S7" i="1" s="1"/>
  <c r="T7" i="1" s="1"/>
  <c r="R4" i="1"/>
  <c r="S4" i="1" s="1"/>
  <c r="T4" i="1" s="1"/>
  <c r="R22" i="1"/>
  <c r="S22" i="1" s="1"/>
  <c r="T22" i="1" s="1"/>
  <c r="R19" i="1"/>
  <c r="S19" i="1" s="1"/>
  <c r="T19" i="1" s="1"/>
  <c r="R10" i="1"/>
  <c r="S10" i="1" s="1"/>
  <c r="T10" i="1" s="1"/>
  <c r="R16" i="1"/>
  <c r="S16" i="1" s="1"/>
  <c r="T16" i="1" s="1"/>
  <c r="R14" i="1"/>
  <c r="S14" i="1" s="1"/>
  <c r="T14" i="1" s="1"/>
  <c r="U14" i="1" s="1"/>
  <c r="AF14" i="1" s="1"/>
  <c r="R13" i="1"/>
  <c r="S13" i="1" s="1"/>
  <c r="T13" i="1" s="1"/>
  <c r="R20" i="1"/>
  <c r="S20" i="1" s="1"/>
  <c r="T20" i="1" s="1"/>
  <c r="R6" i="1"/>
  <c r="S6" i="1" s="1"/>
  <c r="T6" i="1" s="1"/>
  <c r="R23" i="1"/>
  <c r="S23" i="1" s="1"/>
  <c r="T23" i="1" s="1"/>
  <c r="R11" i="1"/>
  <c r="S11" i="1" s="1"/>
  <c r="T11" i="1" s="1"/>
  <c r="R5" i="1"/>
  <c r="S5" i="1" s="1"/>
  <c r="T5" i="1" s="1"/>
  <c r="R17" i="1"/>
  <c r="S17" i="1" s="1"/>
  <c r="T17" i="1" s="1"/>
  <c r="Q21" i="1"/>
  <c r="Q12" i="1"/>
  <c r="AE19" i="1"/>
  <c r="J19" i="2" s="1"/>
  <c r="Z19" i="1"/>
  <c r="W19" i="1"/>
  <c r="Z14" i="1"/>
  <c r="AC14" i="1"/>
  <c r="W14" i="1"/>
  <c r="Q8" i="1"/>
  <c r="AC10" i="1"/>
  <c r="Z10" i="1"/>
  <c r="W10" i="1"/>
  <c r="Q22" i="1"/>
  <c r="Q17" i="1"/>
  <c r="Q16" i="1"/>
  <c r="W7" i="1"/>
  <c r="Z4" i="1"/>
  <c r="Q20" i="1"/>
  <c r="Q15" i="1"/>
  <c r="Q9" i="1"/>
  <c r="Q13" i="1"/>
  <c r="Z7" i="1" l="1"/>
  <c r="AB7" i="1" s="1"/>
  <c r="G7" i="2" s="1"/>
  <c r="AE7" i="1"/>
  <c r="J7" i="2" s="1"/>
  <c r="H7" i="2"/>
  <c r="Y19" i="1"/>
  <c r="D19" i="2" s="1"/>
  <c r="B19" i="2"/>
  <c r="Y10" i="1"/>
  <c r="D10" i="2" s="1"/>
  <c r="B10" i="2"/>
  <c r="AB19" i="1"/>
  <c r="G19" i="2" s="1"/>
  <c r="E19" i="2"/>
  <c r="AB10" i="1"/>
  <c r="G10" i="2" s="1"/>
  <c r="E10" i="2"/>
  <c r="AE6" i="1"/>
  <c r="J6" i="2" s="1"/>
  <c r="H6" i="2"/>
  <c r="AB14" i="1"/>
  <c r="G14" i="2" s="1"/>
  <c r="E14" i="2"/>
  <c r="AE10" i="1"/>
  <c r="J10" i="2" s="1"/>
  <c r="H10" i="2"/>
  <c r="AH14" i="1"/>
  <c r="M14" i="2" s="1"/>
  <c r="K14" i="2"/>
  <c r="AB6" i="1"/>
  <c r="G6" i="2" s="1"/>
  <c r="E6" i="2"/>
  <c r="AE4" i="1"/>
  <c r="J4" i="2" s="1"/>
  <c r="H4" i="2"/>
  <c r="Y7" i="1"/>
  <c r="D7" i="2" s="1"/>
  <c r="B7" i="2"/>
  <c r="Y6" i="1"/>
  <c r="D6" i="2" s="1"/>
  <c r="B6" i="2"/>
  <c r="Y14" i="1"/>
  <c r="D14" i="2" s="1"/>
  <c r="B14" i="2"/>
  <c r="AE14" i="1"/>
  <c r="J14" i="2" s="1"/>
  <c r="H14" i="2"/>
  <c r="AB5" i="1"/>
  <c r="G5" i="2" s="1"/>
  <c r="E5" i="2"/>
  <c r="Y5" i="1"/>
  <c r="D5" i="2" s="1"/>
  <c r="B5" i="2"/>
  <c r="AB4" i="1"/>
  <c r="G4" i="2" s="1"/>
  <c r="E4" i="2"/>
  <c r="AC5" i="1"/>
  <c r="U22" i="1"/>
  <c r="AF22" i="1" s="1"/>
  <c r="W4" i="1"/>
  <c r="B4" i="2" s="1"/>
  <c r="U23" i="1"/>
  <c r="AF23" i="1" s="1"/>
  <c r="U21" i="1"/>
  <c r="AF21" i="1" s="1"/>
  <c r="U20" i="1"/>
  <c r="AF20" i="1" s="1"/>
  <c r="U7" i="1"/>
  <c r="AF7" i="1" s="1"/>
  <c r="U5" i="1"/>
  <c r="AF5" i="1" s="1"/>
  <c r="U10" i="1"/>
  <c r="AF10" i="1" s="1"/>
  <c r="U18" i="1"/>
  <c r="AF18" i="1" s="1"/>
  <c r="G21" i="3"/>
  <c r="B23" i="3"/>
  <c r="E24" i="3"/>
  <c r="Z12" i="1"/>
  <c r="W12" i="1"/>
  <c r="AC12" i="1"/>
  <c r="U13" i="1"/>
  <c r="AF13" i="1" s="1"/>
  <c r="U15" i="1"/>
  <c r="AF15" i="1" s="1"/>
  <c r="W13" i="1"/>
  <c r="AC13" i="1"/>
  <c r="Z13" i="1"/>
  <c r="W8" i="1"/>
  <c r="AC8" i="1"/>
  <c r="Z8" i="1"/>
  <c r="Z21" i="1"/>
  <c r="W21" i="1"/>
  <c r="AC21" i="1"/>
  <c r="U8" i="1"/>
  <c r="AF8" i="1" s="1"/>
  <c r="Z9" i="1"/>
  <c r="W9" i="1"/>
  <c r="AC9" i="1"/>
  <c r="U17" i="1"/>
  <c r="AF17" i="1" s="1"/>
  <c r="U16" i="1"/>
  <c r="AF16" i="1" s="1"/>
  <c r="U12" i="1"/>
  <c r="AF12" i="1" s="1"/>
  <c r="W11" i="1"/>
  <c r="AC11" i="1"/>
  <c r="Z11" i="1"/>
  <c r="W16" i="1"/>
  <c r="AC16" i="1"/>
  <c r="Z16" i="1"/>
  <c r="AC15" i="1"/>
  <c r="Z15" i="1"/>
  <c r="W15" i="1"/>
  <c r="Z18" i="1"/>
  <c r="W18" i="1"/>
  <c r="AC18" i="1"/>
  <c r="W20" i="1"/>
  <c r="AC20" i="1"/>
  <c r="Z20" i="1"/>
  <c r="Z17" i="1"/>
  <c r="W17" i="1"/>
  <c r="AC17" i="1"/>
  <c r="U11" i="1"/>
  <c r="AF11" i="1" s="1"/>
  <c r="U19" i="1"/>
  <c r="AF19" i="1" s="1"/>
  <c r="U9" i="1"/>
  <c r="AF9" i="1" s="1"/>
  <c r="AC22" i="1"/>
  <c r="Z22" i="1"/>
  <c r="W22" i="1"/>
  <c r="U6" i="1"/>
  <c r="AF6" i="1" s="1"/>
  <c r="U4" i="1"/>
  <c r="AF4" i="1" s="1"/>
  <c r="W23" i="1"/>
  <c r="AC23" i="1"/>
  <c r="Z23" i="1"/>
  <c r="E7" i="2" l="1"/>
  <c r="Y17" i="1"/>
  <c r="D17" i="2" s="1"/>
  <c r="B17" i="2"/>
  <c r="AB17" i="1"/>
  <c r="G17" i="2" s="1"/>
  <c r="E17" i="2"/>
  <c r="AH12" i="1"/>
  <c r="M12" i="2" s="1"/>
  <c r="K12" i="2"/>
  <c r="AH15" i="1"/>
  <c r="M15" i="2" s="1"/>
  <c r="K15" i="2"/>
  <c r="AH22" i="1"/>
  <c r="M22" i="2" s="1"/>
  <c r="K22" i="2"/>
  <c r="Y13" i="1"/>
  <c r="D13" i="2" s="1"/>
  <c r="B13" i="2"/>
  <c r="Y22" i="1"/>
  <c r="D22" i="2" s="1"/>
  <c r="B22" i="2"/>
  <c r="AB15" i="1"/>
  <c r="G15" i="2" s="1"/>
  <c r="E15" i="2"/>
  <c r="Y21" i="1"/>
  <c r="D21" i="2" s="1"/>
  <c r="B21" i="2"/>
  <c r="AH18" i="1"/>
  <c r="M18" i="2" s="1"/>
  <c r="K18" i="2"/>
  <c r="AB22" i="1"/>
  <c r="G22" i="2" s="1"/>
  <c r="E22" i="2"/>
  <c r="AB20" i="1"/>
  <c r="G20" i="2" s="1"/>
  <c r="E20" i="2"/>
  <c r="AE15" i="1"/>
  <c r="J15" i="2" s="1"/>
  <c r="H15" i="2"/>
  <c r="AH16" i="1"/>
  <c r="M16" i="2" s="1"/>
  <c r="K16" i="2"/>
  <c r="AB21" i="1"/>
  <c r="G21" i="2" s="1"/>
  <c r="E21" i="2"/>
  <c r="AH13" i="1"/>
  <c r="M13" i="2" s="1"/>
  <c r="K13" i="2"/>
  <c r="AH10" i="1"/>
  <c r="M10" i="2" s="1"/>
  <c r="K10" i="2"/>
  <c r="AE5" i="1"/>
  <c r="J5" i="2" s="1"/>
  <c r="H5" i="2"/>
  <c r="AH6" i="1"/>
  <c r="M6" i="2" s="1"/>
  <c r="K6" i="2"/>
  <c r="AE21" i="1"/>
  <c r="J21" i="2" s="1"/>
  <c r="H21" i="2"/>
  <c r="AE22" i="1"/>
  <c r="J22" i="2" s="1"/>
  <c r="H22" i="2"/>
  <c r="AE20" i="1"/>
  <c r="J20" i="2" s="1"/>
  <c r="H20" i="2"/>
  <c r="AB16" i="1"/>
  <c r="G16" i="2" s="1"/>
  <c r="E16" i="2"/>
  <c r="AH17" i="1"/>
  <c r="M17" i="2" s="1"/>
  <c r="K17" i="2"/>
  <c r="AB8" i="1"/>
  <c r="G8" i="2" s="1"/>
  <c r="E8" i="2"/>
  <c r="AE12" i="1"/>
  <c r="J12" i="2" s="1"/>
  <c r="H12" i="2"/>
  <c r="AH5" i="1"/>
  <c r="M5" i="2" s="1"/>
  <c r="K5" i="2"/>
  <c r="AB23" i="1"/>
  <c r="G23" i="2" s="1"/>
  <c r="E23" i="2"/>
  <c r="AH9" i="1"/>
  <c r="M9" i="2" s="1"/>
  <c r="K9" i="2"/>
  <c r="Y20" i="1"/>
  <c r="D20" i="2" s="1"/>
  <c r="B20" i="2"/>
  <c r="AE16" i="1"/>
  <c r="J16" i="2" s="1"/>
  <c r="H16" i="2"/>
  <c r="AE9" i="1"/>
  <c r="J9" i="2" s="1"/>
  <c r="H9" i="2"/>
  <c r="AE8" i="1"/>
  <c r="J8" i="2" s="1"/>
  <c r="H8" i="2"/>
  <c r="Y12" i="1"/>
  <c r="D12" i="2" s="1"/>
  <c r="B12" i="2"/>
  <c r="AH7" i="1"/>
  <c r="M7" i="2" s="1"/>
  <c r="K7" i="2"/>
  <c r="Y11" i="1"/>
  <c r="D11" i="2" s="1"/>
  <c r="B11" i="2"/>
  <c r="AE23" i="1"/>
  <c r="J23" i="2" s="1"/>
  <c r="H23" i="2"/>
  <c r="AB12" i="1"/>
  <c r="G12" i="2" s="1"/>
  <c r="E12" i="2"/>
  <c r="Y15" i="1"/>
  <c r="D15" i="2" s="1"/>
  <c r="B15" i="2"/>
  <c r="AH19" i="1"/>
  <c r="M19" i="2" s="1"/>
  <c r="K19" i="2"/>
  <c r="AE18" i="1"/>
  <c r="J18" i="2" s="1"/>
  <c r="H18" i="2"/>
  <c r="Y16" i="1"/>
  <c r="D16" i="2" s="1"/>
  <c r="B16" i="2"/>
  <c r="Y9" i="1"/>
  <c r="D9" i="2" s="1"/>
  <c r="B9" i="2"/>
  <c r="Y8" i="1"/>
  <c r="D8" i="2" s="1"/>
  <c r="B8" i="2"/>
  <c r="AH20" i="1"/>
  <c r="M20" i="2" s="1"/>
  <c r="K20" i="2"/>
  <c r="Y23" i="1"/>
  <c r="D23" i="2" s="1"/>
  <c r="B23" i="2"/>
  <c r="AH11" i="1"/>
  <c r="M11" i="2" s="1"/>
  <c r="K11" i="2"/>
  <c r="Y18" i="1"/>
  <c r="D18" i="2" s="1"/>
  <c r="B18" i="2"/>
  <c r="AB11" i="1"/>
  <c r="G11" i="2" s="1"/>
  <c r="E11" i="2"/>
  <c r="AB9" i="1"/>
  <c r="G9" i="2" s="1"/>
  <c r="E9" i="2"/>
  <c r="AB13" i="1"/>
  <c r="G13" i="2" s="1"/>
  <c r="E13" i="2"/>
  <c r="AH21" i="1"/>
  <c r="M21" i="2" s="1"/>
  <c r="K21" i="2"/>
  <c r="AH4" i="1"/>
  <c r="M4" i="2" s="1"/>
  <c r="K4" i="2"/>
  <c r="AE17" i="1"/>
  <c r="J17" i="2" s="1"/>
  <c r="H17" i="2"/>
  <c r="AB18" i="1"/>
  <c r="G18" i="2" s="1"/>
  <c r="E18" i="2"/>
  <c r="AE11" i="1"/>
  <c r="J11" i="2" s="1"/>
  <c r="H11" i="2"/>
  <c r="AH8" i="1"/>
  <c r="M8" i="2" s="1"/>
  <c r="K8" i="2"/>
  <c r="AE13" i="1"/>
  <c r="J13" i="2" s="1"/>
  <c r="H13" i="2"/>
  <c r="AH23" i="1"/>
  <c r="M23" i="2" s="1"/>
  <c r="K23" i="2"/>
  <c r="Y4" i="1"/>
  <c r="D4" i="2" s="1"/>
  <c r="B22" i="3"/>
  <c r="E23" i="3"/>
</calcChain>
</file>

<file path=xl/sharedStrings.xml><?xml version="1.0" encoding="utf-8"?>
<sst xmlns="http://schemas.openxmlformats.org/spreadsheetml/2006/main" count="134" uniqueCount="53">
  <si>
    <t>ムービングファントム</t>
    <phoneticPr fontId="2"/>
  </si>
  <si>
    <t>内側</t>
    <rPh sb="0" eb="2">
      <t>ウチガワ</t>
    </rPh>
    <phoneticPr fontId="2"/>
  </si>
  <si>
    <t>外側</t>
    <rPh sb="0" eb="2">
      <t>ソトガワ</t>
    </rPh>
    <phoneticPr fontId="2"/>
  </si>
  <si>
    <t>画素値</t>
    <rPh sb="0" eb="3">
      <t>ガソチ</t>
    </rPh>
    <phoneticPr fontId="2"/>
  </si>
  <si>
    <t>割合</t>
    <rPh sb="0" eb="2">
      <t>ワリアイ</t>
    </rPh>
    <phoneticPr fontId="2"/>
  </si>
  <si>
    <t>InsideSignal</t>
    <phoneticPr fontId="2"/>
  </si>
  <si>
    <t>OutsideSignal</t>
    <phoneticPr fontId="2"/>
  </si>
  <si>
    <t>Signal_min</t>
    <phoneticPr fontId="2"/>
  </si>
  <si>
    <t>Noise1</t>
    <phoneticPr fontId="2"/>
  </si>
  <si>
    <t>Noise2</t>
    <phoneticPr fontId="2"/>
  </si>
  <si>
    <t xml:space="preserve"> Noise3</t>
    <phoneticPr fontId="2"/>
  </si>
  <si>
    <t>フレーム</t>
    <phoneticPr fontId="2"/>
  </si>
  <si>
    <t>回転角α</t>
    <rPh sb="0" eb="3">
      <t>カイテンカク</t>
    </rPh>
    <phoneticPr fontId="2"/>
  </si>
  <si>
    <t>中心間距離d</t>
    <rPh sb="0" eb="2">
      <t>チュウシン</t>
    </rPh>
    <rPh sb="2" eb="3">
      <t>カン</t>
    </rPh>
    <rPh sb="3" eb="5">
      <t>キョリ</t>
    </rPh>
    <phoneticPr fontId="2"/>
  </si>
  <si>
    <t>中心角β</t>
    <rPh sb="0" eb="3">
      <t>チュウシンカク</t>
    </rPh>
    <phoneticPr fontId="2"/>
  </si>
  <si>
    <t>重なる面積</t>
    <rPh sb="0" eb="1">
      <t>カサ</t>
    </rPh>
    <rPh sb="3" eb="5">
      <t>メンセキ</t>
    </rPh>
    <phoneticPr fontId="2"/>
  </si>
  <si>
    <t>重なる割合</t>
    <rPh sb="0" eb="1">
      <t>カサ</t>
    </rPh>
    <rPh sb="3" eb="5">
      <t>ワリアイ</t>
    </rPh>
    <phoneticPr fontId="2"/>
  </si>
  <si>
    <t>理想値</t>
    <rPh sb="0" eb="2">
      <t>リソウ</t>
    </rPh>
    <rPh sb="2" eb="3">
      <t>チ</t>
    </rPh>
    <phoneticPr fontId="2"/>
  </si>
  <si>
    <t>測定値</t>
    <rPh sb="0" eb="3">
      <t>ソクテイチ</t>
    </rPh>
    <phoneticPr fontId="2"/>
  </si>
  <si>
    <t>内側Lag</t>
    <rPh sb="0" eb="2">
      <t>ウチガワ</t>
    </rPh>
    <phoneticPr fontId="2"/>
  </si>
  <si>
    <t>外側Lag</t>
    <rPh sb="0" eb="2">
      <t>ソトガワ</t>
    </rPh>
    <phoneticPr fontId="2"/>
  </si>
  <si>
    <t>フレームレート</t>
    <phoneticPr fontId="2"/>
  </si>
  <si>
    <t>fps</t>
    <phoneticPr fontId="2"/>
  </si>
  <si>
    <t>回転速度</t>
    <rPh sb="0" eb="4">
      <t>カイテンソクド</t>
    </rPh>
    <phoneticPr fontId="2"/>
  </si>
  <si>
    <t>rpm</t>
    <phoneticPr fontId="2"/>
  </si>
  <si>
    <t>1秒間の回転角度</t>
    <rPh sb="1" eb="3">
      <t>ビョウカン</t>
    </rPh>
    <rPh sb="4" eb="8">
      <t>カイテンカクド</t>
    </rPh>
    <phoneticPr fontId="2"/>
  </si>
  <si>
    <t>rad</t>
    <phoneticPr fontId="2"/>
  </si>
  <si>
    <t>1ステップの回転角α</t>
    <rPh sb="6" eb="9">
      <t>カイテンカク</t>
    </rPh>
    <phoneticPr fontId="2"/>
  </si>
  <si>
    <t>内側の鉄球</t>
    <rPh sb="0" eb="2">
      <t>ウチガワ</t>
    </rPh>
    <rPh sb="3" eb="5">
      <t>テッキュウ</t>
    </rPh>
    <phoneticPr fontId="2"/>
  </si>
  <si>
    <t>ｘ座標＝</t>
    <rPh sb="1" eb="3">
      <t>ザヒョウ</t>
    </rPh>
    <phoneticPr fontId="2"/>
  </si>
  <si>
    <t>pixel</t>
    <phoneticPr fontId="2"/>
  </si>
  <si>
    <t>ｙ座標＝</t>
    <rPh sb="1" eb="3">
      <t>ザヒョウ</t>
    </rPh>
    <phoneticPr fontId="2"/>
  </si>
  <si>
    <t>外側の鉄球</t>
    <rPh sb="0" eb="2">
      <t>ソトガワ</t>
    </rPh>
    <rPh sb="3" eb="5">
      <t>テッキュウ</t>
    </rPh>
    <phoneticPr fontId="2"/>
  </si>
  <si>
    <t>鉄球距離</t>
    <rPh sb="0" eb="4">
      <t>テッキュウキョリ</t>
    </rPh>
    <phoneticPr fontId="2"/>
  </si>
  <si>
    <t>信号の直径</t>
    <rPh sb="0" eb="2">
      <t>シンゴウ</t>
    </rPh>
    <rPh sb="3" eb="5">
      <t>チョッケイ</t>
    </rPh>
    <phoneticPr fontId="2"/>
  </si>
  <si>
    <t>信号の回転半径（内側）</t>
    <rPh sb="0" eb="2">
      <t>シンゴウ</t>
    </rPh>
    <rPh sb="3" eb="7">
      <t>カイテンハンケイ</t>
    </rPh>
    <rPh sb="8" eb="10">
      <t>ウチガワ</t>
    </rPh>
    <phoneticPr fontId="2"/>
  </si>
  <si>
    <t>信号の回転半径（外側）</t>
    <rPh sb="8" eb="9">
      <t>ソト</t>
    </rPh>
    <phoneticPr fontId="2"/>
  </si>
  <si>
    <t>相対値</t>
    <rPh sb="0" eb="3">
      <t>ソウタイチ</t>
    </rPh>
    <phoneticPr fontId="2"/>
  </si>
  <si>
    <t>回転中心の位置</t>
    <rPh sb="0" eb="2">
      <t>カイテン</t>
    </rPh>
    <rPh sb="2" eb="4">
      <t>チュウシン</t>
    </rPh>
    <rPh sb="5" eb="7">
      <t>イチ</t>
    </rPh>
    <phoneticPr fontId="2"/>
  </si>
  <si>
    <t>上</t>
    <rPh sb="0" eb="1">
      <t>ウエ</t>
    </rPh>
    <phoneticPr fontId="2"/>
  </si>
  <si>
    <t>下</t>
    <rPh sb="0" eb="1">
      <t>シタ</t>
    </rPh>
    <phoneticPr fontId="2"/>
  </si>
  <si>
    <t>右</t>
    <rPh sb="0" eb="1">
      <t>ミギ</t>
    </rPh>
    <phoneticPr fontId="2"/>
  </si>
  <si>
    <t>左</t>
    <rPh sb="0" eb="1">
      <t>ヒダリ</t>
    </rPh>
    <phoneticPr fontId="2"/>
  </si>
  <si>
    <t>回転方向</t>
    <rPh sb="0" eb="2">
      <t>カイテン</t>
    </rPh>
    <rPh sb="2" eb="4">
      <t>ホウコウ</t>
    </rPh>
    <phoneticPr fontId="2"/>
  </si>
  <si>
    <t>時計回り</t>
    <rPh sb="0" eb="3">
      <t>トケイマワ</t>
    </rPh>
    <phoneticPr fontId="2"/>
  </si>
  <si>
    <t>反時計回り</t>
    <rPh sb="0" eb="1">
      <t>ハン</t>
    </rPh>
    <rPh sb="1" eb="4">
      <t>トケイマワ</t>
    </rPh>
    <phoneticPr fontId="2"/>
  </si>
  <si>
    <t>回転速度</t>
    <rPh sb="0" eb="2">
      <t>カイテン</t>
    </rPh>
    <rPh sb="2" eb="4">
      <t>ソクド</t>
    </rPh>
    <phoneticPr fontId="2"/>
  </si>
  <si>
    <t>フレーム番号（小）</t>
    <rPh sb="4" eb="6">
      <t>バンゴウ</t>
    </rPh>
    <rPh sb="7" eb="8">
      <t>ショウ</t>
    </rPh>
    <phoneticPr fontId="2"/>
  </si>
  <si>
    <t>フレーム番号（大）</t>
    <rPh sb="4" eb="6">
      <t>バンゴウ</t>
    </rPh>
    <rPh sb="7" eb="8">
      <t>ダイ</t>
    </rPh>
    <phoneticPr fontId="2"/>
  </si>
  <si>
    <t>tan</t>
    <phoneticPr fontId="2"/>
  </si>
  <si>
    <t>角度</t>
    <rPh sb="0" eb="2">
      <t>カクド</t>
    </rPh>
    <phoneticPr fontId="2"/>
  </si>
  <si>
    <t>フレーム数</t>
    <rPh sb="4" eb="5">
      <t>スウ</t>
    </rPh>
    <phoneticPr fontId="2"/>
  </si>
  <si>
    <t>度</t>
    <rPh sb="0" eb="1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</si>
</sst>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"/>
    <numFmt numFmtId="177" formatCode="0.0"/>
    <numFmt numFmtId="178" formatCode="0.000_ "/>
    <numFmt numFmtId="179" formatCode="0.000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0" xfId="0" applyFill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2" borderId="5" xfId="0" applyFill="1" applyBorder="1" applyProtection="1">
      <alignment vertical="center"/>
      <protection locked="0"/>
    </xf>
    <xf numFmtId="0" fontId="0" fillId="0" borderId="6" xfId="0" applyBorder="1" applyAlignment="1">
      <alignment horizontal="right" vertical="center"/>
    </xf>
    <xf numFmtId="0" fontId="0" fillId="2" borderId="8" xfId="0" applyFill="1" applyBorder="1" applyProtection="1">
      <alignment vertical="center"/>
      <protection locked="0"/>
    </xf>
    <xf numFmtId="177" fontId="0" fillId="0" borderId="0" xfId="0" applyNumberFormat="1">
      <alignment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176" fontId="0" fillId="0" borderId="8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3" borderId="0" xfId="0" applyFill="1" applyProtection="1">
      <alignment vertical="center"/>
      <protection hidden="1"/>
    </xf>
    <xf numFmtId="179" fontId="0" fillId="3" borderId="0" xfId="0" applyNumberFormat="1" applyFill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0" fillId="3" borderId="0" xfId="0" applyFill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1" xfId="0" applyBorder="1" applyProtection="1">
      <alignment vertical="center"/>
      <protection hidden="1"/>
    </xf>
    <xf numFmtId="0" fontId="0" fillId="0" borderId="3" xfId="0" applyBorder="1" applyProtection="1">
      <alignment vertical="center"/>
      <protection hidden="1"/>
    </xf>
    <xf numFmtId="0" fontId="0" fillId="0" borderId="4" xfId="0" applyBorder="1" applyAlignment="1" applyProtection="1">
      <alignment horizontal="right" vertical="center"/>
      <protection hidden="1"/>
    </xf>
    <xf numFmtId="0" fontId="0" fillId="0" borderId="6" xfId="0" applyBorder="1" applyAlignment="1" applyProtection="1">
      <alignment horizontal="right" vertical="center"/>
      <protection hidden="1"/>
    </xf>
    <xf numFmtId="0" fontId="0" fillId="0" borderId="0" xfId="0" applyFill="1" applyBorder="1" applyAlignment="1" applyProtection="1">
      <alignment horizontal="right" vertical="center"/>
      <protection hidden="1"/>
    </xf>
    <xf numFmtId="0" fontId="3" fillId="0" borderId="0" xfId="0" applyFont="1" applyProtection="1">
      <alignment vertical="center"/>
      <protection hidden="1"/>
    </xf>
    <xf numFmtId="179" fontId="0" fillId="0" borderId="0" xfId="0" applyNumberFormat="1" applyProtection="1">
      <alignment vertical="center"/>
      <protection hidden="1"/>
    </xf>
    <xf numFmtId="176" fontId="0" fillId="0" borderId="3" xfId="0" applyNumberFormat="1" applyBorder="1" applyAlignment="1" applyProtection="1">
      <alignment horizontal="center" vertical="center"/>
      <protection hidden="1"/>
    </xf>
    <xf numFmtId="176" fontId="0" fillId="0" borderId="4" xfId="0" applyNumberFormat="1" applyBorder="1" applyAlignment="1" applyProtection="1">
      <alignment horizontal="center" vertical="center"/>
      <protection hidden="1"/>
    </xf>
    <xf numFmtId="176" fontId="0" fillId="0" borderId="0" xfId="0" applyNumberFormat="1" applyAlignment="1" applyProtection="1">
      <alignment horizontal="center" vertical="center"/>
      <protection hidden="1"/>
    </xf>
    <xf numFmtId="176" fontId="0" fillId="0" borderId="5" xfId="0" applyNumberFormat="1" applyBorder="1" applyAlignment="1" applyProtection="1">
      <alignment horizontal="center" vertical="center"/>
      <protection hidden="1"/>
    </xf>
    <xf numFmtId="177" fontId="0" fillId="0" borderId="4" xfId="0" applyNumberFormat="1" applyBorder="1" applyAlignment="1" applyProtection="1">
      <alignment horizontal="center" vertical="center"/>
      <protection hidden="1"/>
    </xf>
    <xf numFmtId="177" fontId="0" fillId="0" borderId="0" xfId="0" applyNumberFormat="1" applyAlignment="1" applyProtection="1">
      <alignment horizontal="center" vertical="center"/>
      <protection hidden="1"/>
    </xf>
    <xf numFmtId="177" fontId="0" fillId="0" borderId="5" xfId="0" applyNumberFormat="1" applyBorder="1" applyAlignment="1" applyProtection="1">
      <alignment horizontal="center" vertical="center"/>
      <protection hidden="1"/>
    </xf>
    <xf numFmtId="178" fontId="0" fillId="0" borderId="4" xfId="0" applyNumberFormat="1" applyBorder="1" applyProtection="1">
      <alignment vertical="center"/>
      <protection hidden="1"/>
    </xf>
    <xf numFmtId="176" fontId="0" fillId="0" borderId="0" xfId="0" applyNumberFormat="1" applyProtection="1">
      <alignment vertical="center"/>
      <protection hidden="1"/>
    </xf>
    <xf numFmtId="178" fontId="0" fillId="0" borderId="0" xfId="0" applyNumberFormat="1" applyProtection="1">
      <alignment vertical="center"/>
      <protection hidden="1"/>
    </xf>
    <xf numFmtId="178" fontId="0" fillId="0" borderId="1" xfId="0" applyNumberFormat="1" applyBorder="1" applyProtection="1">
      <alignment vertical="center"/>
      <protection hidden="1"/>
    </xf>
    <xf numFmtId="176" fontId="0" fillId="0" borderId="2" xfId="0" applyNumberFormat="1" applyBorder="1" applyProtection="1">
      <alignment vertical="center"/>
      <protection hidden="1"/>
    </xf>
    <xf numFmtId="178" fontId="0" fillId="0" borderId="3" xfId="0" applyNumberFormat="1" applyBorder="1" applyProtection="1">
      <alignment vertical="center"/>
      <protection hidden="1"/>
    </xf>
    <xf numFmtId="178" fontId="0" fillId="0" borderId="5" xfId="0" applyNumberFormat="1" applyBorder="1" applyProtection="1">
      <alignment vertical="center"/>
      <protection hidden="1"/>
    </xf>
    <xf numFmtId="0" fontId="0" fillId="0" borderId="4" xfId="0" applyNumberFormat="1" applyBorder="1" applyProtection="1">
      <alignment vertical="center"/>
      <protection hidden="1"/>
    </xf>
    <xf numFmtId="176" fontId="0" fillId="0" borderId="8" xfId="0" applyNumberFormat="1" applyBorder="1" applyAlignment="1" applyProtection="1">
      <alignment horizontal="center" vertical="center"/>
      <protection hidden="1"/>
    </xf>
    <xf numFmtId="176" fontId="0" fillId="0" borderId="6" xfId="0" applyNumberFormat="1" applyBorder="1" applyAlignment="1" applyProtection="1">
      <alignment horizontal="center" vertical="center"/>
      <protection hidden="1"/>
    </xf>
    <xf numFmtId="176" fontId="0" fillId="0" borderId="7" xfId="0" applyNumberFormat="1" applyBorder="1" applyAlignment="1" applyProtection="1">
      <alignment horizontal="center" vertical="center"/>
      <protection hidden="1"/>
    </xf>
    <xf numFmtId="177" fontId="0" fillId="0" borderId="6" xfId="0" applyNumberFormat="1" applyBorder="1" applyAlignment="1" applyProtection="1">
      <alignment horizontal="center" vertical="center"/>
      <protection hidden="1"/>
    </xf>
    <xf numFmtId="177" fontId="0" fillId="0" borderId="7" xfId="0" applyNumberFormat="1" applyBorder="1" applyAlignment="1" applyProtection="1">
      <alignment horizontal="center" vertical="center"/>
      <protection hidden="1"/>
    </xf>
    <xf numFmtId="178" fontId="0" fillId="0" borderId="6" xfId="0" applyNumberFormat="1" applyBorder="1" applyProtection="1">
      <alignment vertical="center"/>
      <protection hidden="1"/>
    </xf>
    <xf numFmtId="176" fontId="0" fillId="0" borderId="7" xfId="0" applyNumberFormat="1" applyBorder="1" applyProtection="1">
      <alignment vertical="center"/>
      <protection hidden="1"/>
    </xf>
    <xf numFmtId="178" fontId="0" fillId="0" borderId="7" xfId="0" applyNumberFormat="1" applyBorder="1" applyProtection="1">
      <alignment vertical="center"/>
      <protection hidden="1"/>
    </xf>
    <xf numFmtId="178" fontId="0" fillId="0" borderId="8" xfId="0" applyNumberFormat="1" applyBorder="1" applyProtection="1">
      <alignment vertical="center"/>
      <protection hidden="1"/>
    </xf>
    <xf numFmtId="0" fontId="0" fillId="0" borderId="0" xfId="0" applyFill="1" applyProtection="1">
      <alignment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4"/>
          <c:order val="2"/>
          <c:tx>
            <c:strRef>
              <c:f>結果の表とグラフ!$D$3</c:f>
              <c:strCache>
                <c:ptCount val="1"/>
                <c:pt idx="0">
                  <c:v>内側Lag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結果の表とグラフ!$D$4:$D$23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22-4369-9AAE-7516F1258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9"/>
        <c:axId val="1975740159"/>
        <c:axId val="2119261599"/>
      </c:barChart>
      <c:lineChart>
        <c:grouping val="standard"/>
        <c:varyColors val="0"/>
        <c:ser>
          <c:idx val="2"/>
          <c:order val="0"/>
          <c:tx>
            <c:strRef>
              <c:f>結果の表とグラフ!$B$3</c:f>
              <c:strCache>
                <c:ptCount val="1"/>
                <c:pt idx="0">
                  <c:v>理想値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[1]結果の表とグラフ!$A$4:$A$23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結果の表とグラフ!$B$4:$B$23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22-4369-9AAE-7516F1258E13}"/>
            </c:ext>
          </c:extLst>
        </c:ser>
        <c:ser>
          <c:idx val="5"/>
          <c:order val="1"/>
          <c:tx>
            <c:strRef>
              <c:f>結果の表とグラフ!$C$3</c:f>
              <c:strCache>
                <c:ptCount val="1"/>
                <c:pt idx="0">
                  <c:v>測定値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[1]結果の表とグラフ!$A$4:$A$23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結果の表とグラフ!$C$4:$C$23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22-4369-9AAE-7516F1258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0769103"/>
        <c:axId val="2008724719"/>
      </c:lineChart>
      <c:catAx>
        <c:axId val="1990769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08724719"/>
        <c:crosses val="autoZero"/>
        <c:auto val="0"/>
        <c:lblAlgn val="ctr"/>
        <c:lblOffset val="100"/>
        <c:noMultiLvlLbl val="0"/>
      </c:catAx>
      <c:valAx>
        <c:axId val="2008724719"/>
        <c:scaling>
          <c:orientation val="minMax"/>
          <c:min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>
                    <a:solidFill>
                      <a:schemeClr val="tx1"/>
                    </a:solidFill>
                  </a:rPr>
                  <a:t>画素値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90769103"/>
        <c:crosses val="autoZero"/>
        <c:crossBetween val="between"/>
      </c:valAx>
      <c:valAx>
        <c:axId val="2119261599"/>
        <c:scaling>
          <c:orientation val="minMax"/>
          <c:max val="3000"/>
          <c:min val="-5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>
                    <a:solidFill>
                      <a:schemeClr val="tx1"/>
                    </a:solidFill>
                  </a:rPr>
                  <a:t>残像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75740159"/>
        <c:crosses val="max"/>
        <c:crossBetween val="between"/>
      </c:valAx>
      <c:catAx>
        <c:axId val="19757401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19261599"/>
        <c:crossesAt val="0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4"/>
          <c:order val="2"/>
          <c:tx>
            <c:strRef>
              <c:f>結果の表とグラフ!$J$3</c:f>
              <c:strCache>
                <c:ptCount val="1"/>
                <c:pt idx="0">
                  <c:v>内側Lag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numRef>
              <c:f>[1]結果の表とグラフ!$A$4:$A$23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結果の表とグラフ!$J$4:$J$23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FA-4FC5-9909-880FC49E5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9"/>
        <c:axId val="1975740159"/>
        <c:axId val="2119261599"/>
      </c:barChart>
      <c:lineChart>
        <c:grouping val="standard"/>
        <c:varyColors val="0"/>
        <c:ser>
          <c:idx val="2"/>
          <c:order val="0"/>
          <c:tx>
            <c:strRef>
              <c:f>結果の表とグラフ!$H$3</c:f>
              <c:strCache>
                <c:ptCount val="1"/>
                <c:pt idx="0">
                  <c:v>理想値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結果の表とグラフ!$H$4:$H$23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FA-4FC5-9909-880FC49E5C1A}"/>
            </c:ext>
          </c:extLst>
        </c:ser>
        <c:ser>
          <c:idx val="5"/>
          <c:order val="1"/>
          <c:tx>
            <c:strRef>
              <c:f>結果の表とグラフ!$I$3</c:f>
              <c:strCache>
                <c:ptCount val="1"/>
                <c:pt idx="0">
                  <c:v>測定値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結果の表とグラフ!$I$4:$I$23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FA-4FC5-9909-880FC49E5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0769103"/>
        <c:axId val="2008724719"/>
      </c:lineChart>
      <c:catAx>
        <c:axId val="1990769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08724719"/>
        <c:crossesAt val="-0.4"/>
        <c:auto val="0"/>
        <c:lblAlgn val="ctr"/>
        <c:lblOffset val="100"/>
        <c:noMultiLvlLbl val="0"/>
      </c:catAx>
      <c:valAx>
        <c:axId val="2008724719"/>
        <c:scaling>
          <c:orientation val="minMax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>
                    <a:solidFill>
                      <a:schemeClr val="tx1"/>
                    </a:solidFill>
                  </a:rPr>
                  <a:t>相対値</a:t>
                </a:r>
                <a:endParaRPr lang="en-US" altLang="ja-JP" sz="1400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90769103"/>
        <c:crosses val="autoZero"/>
        <c:crossBetween val="between"/>
      </c:valAx>
      <c:valAx>
        <c:axId val="2119261599"/>
        <c:scaling>
          <c:orientation val="minMax"/>
          <c:max val="1.4"/>
          <c:min val="-0.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>
                    <a:solidFill>
                      <a:schemeClr val="tx1"/>
                    </a:solidFill>
                  </a:rPr>
                  <a:t>残像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 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75740159"/>
        <c:crosses val="max"/>
        <c:crossBetween val="between"/>
        <c:majorUnit val="0.2"/>
      </c:valAx>
      <c:catAx>
        <c:axId val="19757401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19261599"/>
        <c:crossesAt val="0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4"/>
          <c:order val="2"/>
          <c:tx>
            <c:strRef>
              <c:f>結果の表とグラフ!$G$3</c:f>
              <c:strCache>
                <c:ptCount val="1"/>
                <c:pt idx="0">
                  <c:v>外側Lag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numRef>
              <c:f>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結果の表とグラフ!$G$4:$G$23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1C-444B-A36A-111AECEC8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9"/>
        <c:axId val="1975740159"/>
        <c:axId val="2119261599"/>
      </c:barChart>
      <c:lineChart>
        <c:grouping val="standard"/>
        <c:varyColors val="0"/>
        <c:ser>
          <c:idx val="2"/>
          <c:order val="0"/>
          <c:tx>
            <c:strRef>
              <c:f>結果の表とグラフ!$E$3</c:f>
              <c:strCache>
                <c:ptCount val="1"/>
                <c:pt idx="0">
                  <c:v>理想値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[1]結果の表とグラフ!$A$4:$A$23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結果の表とグラフ!$E$4:$E$23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1C-444B-A36A-111AECEC8B86}"/>
            </c:ext>
          </c:extLst>
        </c:ser>
        <c:ser>
          <c:idx val="5"/>
          <c:order val="1"/>
          <c:tx>
            <c:strRef>
              <c:f>結果の表とグラフ!$F$3</c:f>
              <c:strCache>
                <c:ptCount val="1"/>
                <c:pt idx="0">
                  <c:v>測定値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[1]結果の表とグラフ!$A$4:$A$23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結果の表とグラフ!$F$4:$F$23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1C-444B-A36A-111AECEC8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0769103"/>
        <c:axId val="2008724719"/>
      </c:lineChart>
      <c:catAx>
        <c:axId val="1990769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08724719"/>
        <c:crosses val="autoZero"/>
        <c:auto val="0"/>
        <c:lblAlgn val="ctr"/>
        <c:lblOffset val="100"/>
        <c:noMultiLvlLbl val="0"/>
      </c:catAx>
      <c:valAx>
        <c:axId val="2008724719"/>
        <c:scaling>
          <c:orientation val="minMax"/>
          <c:min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>
                    <a:solidFill>
                      <a:schemeClr val="tx1"/>
                    </a:solidFill>
                  </a:rPr>
                  <a:t>画素値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90769103"/>
        <c:crosses val="autoZero"/>
        <c:crossBetween val="between"/>
      </c:valAx>
      <c:valAx>
        <c:axId val="2119261599"/>
        <c:scaling>
          <c:orientation val="minMax"/>
          <c:max val="3000"/>
          <c:min val="-5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>
                    <a:solidFill>
                      <a:schemeClr val="tx1"/>
                    </a:solidFill>
                  </a:rPr>
                  <a:t>残像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75740159"/>
        <c:crosses val="max"/>
        <c:crossBetween val="between"/>
      </c:valAx>
      <c:catAx>
        <c:axId val="19757401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19261599"/>
        <c:crossesAt val="0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4"/>
          <c:order val="2"/>
          <c:tx>
            <c:strRef>
              <c:f>結果の表とグラフ!$M$3</c:f>
              <c:strCache>
                <c:ptCount val="1"/>
                <c:pt idx="0">
                  <c:v>外側Lag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numRef>
              <c:f>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結果の表とグラフ!$M$4:$M$23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FE-42D0-B087-753C206B1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9"/>
        <c:axId val="1975740159"/>
        <c:axId val="2119261599"/>
      </c:barChart>
      <c:lineChart>
        <c:grouping val="standard"/>
        <c:varyColors val="0"/>
        <c:ser>
          <c:idx val="2"/>
          <c:order val="0"/>
          <c:tx>
            <c:strRef>
              <c:f>結果の表とグラフ!$K$3</c:f>
              <c:strCache>
                <c:ptCount val="1"/>
                <c:pt idx="0">
                  <c:v>理想値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[1]結果の表とグラフ!$A$4:$A$23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結果の表とグラフ!$K$4:$K$23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FE-42D0-B087-753C206B1378}"/>
            </c:ext>
          </c:extLst>
        </c:ser>
        <c:ser>
          <c:idx val="5"/>
          <c:order val="1"/>
          <c:tx>
            <c:strRef>
              <c:f>結果の表とグラフ!$L$3</c:f>
              <c:strCache>
                <c:ptCount val="1"/>
                <c:pt idx="0">
                  <c:v>測定値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[1]結果の表とグラフ!$A$4:$A$23</c:f>
              <c:numCache>
                <c:formatCode>General</c:formatCode>
                <c:ptCount val="20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</c:numCache>
            </c:numRef>
          </c:cat>
          <c:val>
            <c:numRef>
              <c:f>結果の表とグラフ!$L$4:$L$23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FE-42D0-B087-753C206B1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0769103"/>
        <c:axId val="2008724719"/>
      </c:lineChart>
      <c:catAx>
        <c:axId val="1990769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08724719"/>
        <c:crossesAt val="-0.4"/>
        <c:auto val="0"/>
        <c:lblAlgn val="ctr"/>
        <c:lblOffset val="100"/>
        <c:noMultiLvlLbl val="0"/>
      </c:catAx>
      <c:valAx>
        <c:axId val="2008724719"/>
        <c:scaling>
          <c:orientation val="minMax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>
                    <a:solidFill>
                      <a:schemeClr val="tx1"/>
                    </a:solidFill>
                  </a:rPr>
                  <a:t>相対値</a:t>
                </a:r>
                <a:endParaRPr lang="en-US" altLang="ja-JP" sz="1400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90769103"/>
        <c:crosses val="autoZero"/>
        <c:crossBetween val="between"/>
      </c:valAx>
      <c:valAx>
        <c:axId val="2119261599"/>
        <c:scaling>
          <c:orientation val="minMax"/>
          <c:max val="1.4"/>
          <c:min val="-0.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>
                    <a:solidFill>
                      <a:schemeClr val="tx1"/>
                    </a:solidFill>
                  </a:rPr>
                  <a:t>残像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_ 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975740159"/>
        <c:crosses val="max"/>
        <c:crossBetween val="between"/>
        <c:majorUnit val="0.2"/>
      </c:valAx>
      <c:catAx>
        <c:axId val="19757401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19261599"/>
        <c:crossesAt val="0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23</xdr:row>
      <xdr:rowOff>139065</xdr:rowOff>
    </xdr:from>
    <xdr:to>
      <xdr:col>6</xdr:col>
      <xdr:colOff>781051</xdr:colOff>
      <xdr:row>42</xdr:row>
      <xdr:rowOff>123825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DD3BD11-6EF1-47BC-A6A1-7011753337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57152</xdr:colOff>
      <xdr:row>23</xdr:row>
      <xdr:rowOff>158115</xdr:rowOff>
    </xdr:from>
    <xdr:to>
      <xdr:col>14</xdr:col>
      <xdr:colOff>28576</xdr:colOff>
      <xdr:row>42</xdr:row>
      <xdr:rowOff>142875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FD7726EA-DDBD-4EC7-80E7-DCEBB66DEB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43</xdr:row>
      <xdr:rowOff>91440</xdr:rowOff>
    </xdr:from>
    <xdr:to>
      <xdr:col>6</xdr:col>
      <xdr:colOff>819151</xdr:colOff>
      <xdr:row>62</xdr:row>
      <xdr:rowOff>76200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FE4EAAE9-9835-439D-84F0-73CE9BFCD7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57152</xdr:colOff>
      <xdr:row>43</xdr:row>
      <xdr:rowOff>81915</xdr:rowOff>
    </xdr:from>
    <xdr:to>
      <xdr:col>14</xdr:col>
      <xdr:colOff>28576</xdr:colOff>
      <xdr:row>62</xdr:row>
      <xdr:rowOff>66675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CB92D2D5-6EE1-4DD5-9E7B-723B7DC892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512;&#12540;&#12499;&#12531;&#12464;&#12501;&#12449;&#12531;&#12488;&#12512;&#12398;&#35299;&#265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の入力"/>
      <sheetName val="結果の表とグラフ"/>
    </sheetNames>
    <sheetDataSet>
      <sheetData sheetId="0"/>
      <sheetData sheetId="1">
        <row r="3">
          <cell r="B3" t="str">
            <v>理想値</v>
          </cell>
          <cell r="C3" t="str">
            <v>測定値</v>
          </cell>
          <cell r="D3" t="str">
            <v>内側Lag</v>
          </cell>
          <cell r="E3" t="str">
            <v>理想値</v>
          </cell>
          <cell r="F3" t="str">
            <v>測定値</v>
          </cell>
          <cell r="G3" t="str">
            <v>外側Lag</v>
          </cell>
          <cell r="H3" t="str">
            <v>理想値</v>
          </cell>
          <cell r="I3" t="str">
            <v>測定値</v>
          </cell>
          <cell r="J3" t="str">
            <v>内側Lag</v>
          </cell>
          <cell r="K3" t="str">
            <v>理想値</v>
          </cell>
          <cell r="L3" t="str">
            <v>測定値</v>
          </cell>
          <cell r="M3" t="str">
            <v>外側Lag</v>
          </cell>
        </row>
        <row r="4">
          <cell r="A4">
            <v>-10</v>
          </cell>
          <cell r="B4" t="e">
            <v>#DIV/0!</v>
          </cell>
          <cell r="C4">
            <v>0</v>
          </cell>
          <cell r="D4" t="e">
            <v>#DIV/0!</v>
          </cell>
          <cell r="E4" t="e">
            <v>#DIV/0!</v>
          </cell>
          <cell r="F4">
            <v>0</v>
          </cell>
          <cell r="G4" t="e">
            <v>#DIV/0!</v>
          </cell>
          <cell r="H4" t="e">
            <v>#DIV/0!</v>
          </cell>
          <cell r="I4" t="e">
            <v>#DIV/0!</v>
          </cell>
          <cell r="J4" t="e">
            <v>#DIV/0!</v>
          </cell>
          <cell r="K4" t="e">
            <v>#DIV/0!</v>
          </cell>
          <cell r="L4" t="e">
            <v>#DIV/0!</v>
          </cell>
          <cell r="M4" t="e">
            <v>#DIV/0!</v>
          </cell>
        </row>
        <row r="5">
          <cell r="A5">
            <v>-9</v>
          </cell>
          <cell r="B5" t="e">
            <v>#DIV/0!</v>
          </cell>
          <cell r="C5">
            <v>0</v>
          </cell>
          <cell r="D5" t="e">
            <v>#DIV/0!</v>
          </cell>
          <cell r="E5" t="e">
            <v>#DIV/0!</v>
          </cell>
          <cell r="F5">
            <v>0</v>
          </cell>
          <cell r="G5" t="e">
            <v>#DIV/0!</v>
          </cell>
          <cell r="H5" t="e">
            <v>#DIV/0!</v>
          </cell>
          <cell r="I5" t="e">
            <v>#DIV/0!</v>
          </cell>
          <cell r="J5" t="e">
            <v>#DIV/0!</v>
          </cell>
          <cell r="K5" t="e">
            <v>#DIV/0!</v>
          </cell>
          <cell r="L5" t="e">
            <v>#DIV/0!</v>
          </cell>
          <cell r="M5" t="e">
            <v>#DIV/0!</v>
          </cell>
        </row>
        <row r="6">
          <cell r="A6">
            <v>-8</v>
          </cell>
          <cell r="B6" t="e">
            <v>#DIV/0!</v>
          </cell>
          <cell r="C6">
            <v>0</v>
          </cell>
          <cell r="D6" t="e">
            <v>#DIV/0!</v>
          </cell>
          <cell r="E6" t="e">
            <v>#DIV/0!</v>
          </cell>
          <cell r="F6">
            <v>0</v>
          </cell>
          <cell r="G6" t="e">
            <v>#DIV/0!</v>
          </cell>
          <cell r="H6" t="e">
            <v>#DIV/0!</v>
          </cell>
          <cell r="I6" t="e">
            <v>#DIV/0!</v>
          </cell>
          <cell r="J6" t="e">
            <v>#DIV/0!</v>
          </cell>
          <cell r="K6" t="e">
            <v>#DIV/0!</v>
          </cell>
          <cell r="L6" t="e">
            <v>#DIV/0!</v>
          </cell>
          <cell r="M6" t="e">
            <v>#DIV/0!</v>
          </cell>
        </row>
        <row r="7">
          <cell r="A7">
            <v>-7</v>
          </cell>
          <cell r="B7" t="e">
            <v>#DIV/0!</v>
          </cell>
          <cell r="C7">
            <v>0</v>
          </cell>
          <cell r="D7" t="e">
            <v>#DIV/0!</v>
          </cell>
          <cell r="E7" t="e">
            <v>#DIV/0!</v>
          </cell>
          <cell r="F7">
            <v>0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</row>
        <row r="8">
          <cell r="A8">
            <v>-6</v>
          </cell>
          <cell r="B8" t="e">
            <v>#DIV/0!</v>
          </cell>
          <cell r="C8">
            <v>0</v>
          </cell>
          <cell r="D8" t="e">
            <v>#DIV/0!</v>
          </cell>
          <cell r="E8" t="e">
            <v>#DIV/0!</v>
          </cell>
          <cell r="F8">
            <v>0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</row>
        <row r="9">
          <cell r="A9">
            <v>-5</v>
          </cell>
          <cell r="B9" t="e">
            <v>#DIV/0!</v>
          </cell>
          <cell r="C9">
            <v>0</v>
          </cell>
          <cell r="D9" t="e">
            <v>#DIV/0!</v>
          </cell>
          <cell r="E9" t="e">
            <v>#DIV/0!</v>
          </cell>
          <cell r="F9">
            <v>0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</row>
        <row r="10">
          <cell r="A10">
            <v>-4</v>
          </cell>
          <cell r="B10" t="e">
            <v>#DIV/0!</v>
          </cell>
          <cell r="C10">
            <v>0</v>
          </cell>
          <cell r="D10" t="e">
            <v>#DIV/0!</v>
          </cell>
          <cell r="E10" t="e">
            <v>#DIV/0!</v>
          </cell>
          <cell r="F10">
            <v>0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</row>
        <row r="11">
          <cell r="A11">
            <v>-3</v>
          </cell>
          <cell r="B11" t="e">
            <v>#DIV/0!</v>
          </cell>
          <cell r="C11">
            <v>0</v>
          </cell>
          <cell r="D11" t="e">
            <v>#DIV/0!</v>
          </cell>
          <cell r="E11" t="e">
            <v>#DIV/0!</v>
          </cell>
          <cell r="F11">
            <v>0</v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</row>
        <row r="12">
          <cell r="A12">
            <v>-2</v>
          </cell>
          <cell r="B12" t="e">
            <v>#DIV/0!</v>
          </cell>
          <cell r="C12">
            <v>0</v>
          </cell>
          <cell r="D12" t="e">
            <v>#DIV/0!</v>
          </cell>
          <cell r="E12" t="e">
            <v>#DIV/0!</v>
          </cell>
          <cell r="F12">
            <v>0</v>
          </cell>
          <cell r="G12" t="e">
            <v>#DIV/0!</v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</row>
        <row r="13">
          <cell r="A13">
            <v>-1</v>
          </cell>
          <cell r="B13" t="e">
            <v>#DIV/0!</v>
          </cell>
          <cell r="C13">
            <v>0</v>
          </cell>
          <cell r="D13" t="e">
            <v>#DIV/0!</v>
          </cell>
          <cell r="E13" t="e">
            <v>#DIV/0!</v>
          </cell>
          <cell r="F13">
            <v>0</v>
          </cell>
          <cell r="G13" t="e">
            <v>#DIV/0!</v>
          </cell>
          <cell r="H13" t="e">
            <v>#DIV/0!</v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</row>
        <row r="14">
          <cell r="A14">
            <v>0</v>
          </cell>
          <cell r="B14" t="e">
            <v>#DIV/0!</v>
          </cell>
          <cell r="C14">
            <v>0</v>
          </cell>
          <cell r="D14" t="e">
            <v>#DIV/0!</v>
          </cell>
          <cell r="E14" t="e">
            <v>#DIV/0!</v>
          </cell>
          <cell r="F14">
            <v>0</v>
          </cell>
          <cell r="G14" t="e">
            <v>#DIV/0!</v>
          </cell>
          <cell r="H14" t="e">
            <v>#DIV/0!</v>
          </cell>
          <cell r="I14" t="e">
            <v>#DIV/0!</v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</row>
        <row r="15">
          <cell r="A15">
            <v>1</v>
          </cell>
          <cell r="B15" t="e">
            <v>#DIV/0!</v>
          </cell>
          <cell r="C15">
            <v>0</v>
          </cell>
          <cell r="D15" t="e">
            <v>#DIV/0!</v>
          </cell>
          <cell r="E15" t="e">
            <v>#DIV/0!</v>
          </cell>
          <cell r="F15">
            <v>0</v>
          </cell>
          <cell r="G15" t="e">
            <v>#DIV/0!</v>
          </cell>
          <cell r="H15" t="e">
            <v>#DIV/0!</v>
          </cell>
          <cell r="I15" t="e">
            <v>#DIV/0!</v>
          </cell>
          <cell r="J15" t="e">
            <v>#DIV/0!</v>
          </cell>
          <cell r="K15" t="e">
            <v>#DIV/0!</v>
          </cell>
          <cell r="L15" t="e">
            <v>#DIV/0!</v>
          </cell>
          <cell r="M15" t="e">
            <v>#DIV/0!</v>
          </cell>
        </row>
        <row r="16">
          <cell r="A16">
            <v>2</v>
          </cell>
          <cell r="B16" t="e">
            <v>#DIV/0!</v>
          </cell>
          <cell r="C16">
            <v>0</v>
          </cell>
          <cell r="D16" t="e">
            <v>#DIV/0!</v>
          </cell>
          <cell r="E16" t="e">
            <v>#DIV/0!</v>
          </cell>
          <cell r="F16">
            <v>0</v>
          </cell>
          <cell r="G16" t="e">
            <v>#DIV/0!</v>
          </cell>
          <cell r="H16" t="e">
            <v>#DIV/0!</v>
          </cell>
          <cell r="I16" t="e">
            <v>#DIV/0!</v>
          </cell>
          <cell r="J16" t="e">
            <v>#DIV/0!</v>
          </cell>
          <cell r="K16" t="e">
            <v>#DIV/0!</v>
          </cell>
          <cell r="L16" t="e">
            <v>#DIV/0!</v>
          </cell>
          <cell r="M16" t="e">
            <v>#DIV/0!</v>
          </cell>
        </row>
        <row r="17">
          <cell r="A17">
            <v>3</v>
          </cell>
          <cell r="B17" t="e">
            <v>#DIV/0!</v>
          </cell>
          <cell r="C17">
            <v>0</v>
          </cell>
          <cell r="D17" t="e">
            <v>#DIV/0!</v>
          </cell>
          <cell r="E17" t="e">
            <v>#DIV/0!</v>
          </cell>
          <cell r="F17">
            <v>0</v>
          </cell>
          <cell r="G17" t="e">
            <v>#DIV/0!</v>
          </cell>
          <cell r="H17" t="e">
            <v>#DIV/0!</v>
          </cell>
          <cell r="I17" t="e">
            <v>#DIV/0!</v>
          </cell>
          <cell r="J17" t="e">
            <v>#DIV/0!</v>
          </cell>
          <cell r="K17" t="e">
            <v>#DIV/0!</v>
          </cell>
          <cell r="L17" t="e">
            <v>#DIV/0!</v>
          </cell>
          <cell r="M17" t="e">
            <v>#DIV/0!</v>
          </cell>
        </row>
        <row r="18">
          <cell r="A18">
            <v>4</v>
          </cell>
          <cell r="B18" t="e">
            <v>#DIV/0!</v>
          </cell>
          <cell r="C18">
            <v>0</v>
          </cell>
          <cell r="D18" t="e">
            <v>#DIV/0!</v>
          </cell>
          <cell r="E18" t="e">
            <v>#DIV/0!</v>
          </cell>
          <cell r="F18">
            <v>0</v>
          </cell>
          <cell r="G18" t="e">
            <v>#DIV/0!</v>
          </cell>
          <cell r="H18" t="e">
            <v>#DIV/0!</v>
          </cell>
          <cell r="I18" t="e">
            <v>#DIV/0!</v>
          </cell>
          <cell r="J18" t="e">
            <v>#DIV/0!</v>
          </cell>
          <cell r="K18" t="e">
            <v>#DIV/0!</v>
          </cell>
          <cell r="L18" t="e">
            <v>#DIV/0!</v>
          </cell>
          <cell r="M18" t="e">
            <v>#DIV/0!</v>
          </cell>
        </row>
        <row r="19">
          <cell r="A19">
            <v>5</v>
          </cell>
          <cell r="B19" t="e">
            <v>#DIV/0!</v>
          </cell>
          <cell r="C19">
            <v>0</v>
          </cell>
          <cell r="D19" t="e">
            <v>#DIV/0!</v>
          </cell>
          <cell r="E19" t="e">
            <v>#DIV/0!</v>
          </cell>
          <cell r="F19">
            <v>0</v>
          </cell>
          <cell r="G19" t="e">
            <v>#DIV/0!</v>
          </cell>
          <cell r="H19" t="e">
            <v>#DIV/0!</v>
          </cell>
          <cell r="I19" t="e">
            <v>#DIV/0!</v>
          </cell>
          <cell r="J19" t="e">
            <v>#DIV/0!</v>
          </cell>
          <cell r="K19" t="e">
            <v>#DIV/0!</v>
          </cell>
          <cell r="L19" t="e">
            <v>#DIV/0!</v>
          </cell>
          <cell r="M19" t="e">
            <v>#DIV/0!</v>
          </cell>
        </row>
        <row r="20">
          <cell r="A20">
            <v>6</v>
          </cell>
          <cell r="B20" t="e">
            <v>#DIV/0!</v>
          </cell>
          <cell r="C20">
            <v>0</v>
          </cell>
          <cell r="D20" t="e">
            <v>#DIV/0!</v>
          </cell>
          <cell r="E20" t="e">
            <v>#DIV/0!</v>
          </cell>
          <cell r="F20">
            <v>0</v>
          </cell>
          <cell r="G20" t="e">
            <v>#DIV/0!</v>
          </cell>
          <cell r="H20" t="e">
            <v>#DIV/0!</v>
          </cell>
          <cell r="I20" t="e">
            <v>#DIV/0!</v>
          </cell>
          <cell r="J20" t="e">
            <v>#DIV/0!</v>
          </cell>
          <cell r="K20" t="e">
            <v>#DIV/0!</v>
          </cell>
          <cell r="L20" t="e">
            <v>#DIV/0!</v>
          </cell>
          <cell r="M20" t="e">
            <v>#DIV/0!</v>
          </cell>
        </row>
        <row r="21">
          <cell r="A21">
            <v>7</v>
          </cell>
          <cell r="B21" t="e">
            <v>#DIV/0!</v>
          </cell>
          <cell r="C21">
            <v>0</v>
          </cell>
          <cell r="D21" t="e">
            <v>#DIV/0!</v>
          </cell>
          <cell r="E21" t="e">
            <v>#DIV/0!</v>
          </cell>
          <cell r="F21">
            <v>0</v>
          </cell>
          <cell r="G21" t="e">
            <v>#DIV/0!</v>
          </cell>
          <cell r="H21" t="e">
            <v>#DIV/0!</v>
          </cell>
          <cell r="I21" t="e">
            <v>#DIV/0!</v>
          </cell>
          <cell r="J21" t="e">
            <v>#DIV/0!</v>
          </cell>
          <cell r="K21" t="e">
            <v>#DIV/0!</v>
          </cell>
          <cell r="L21" t="e">
            <v>#DIV/0!</v>
          </cell>
          <cell r="M21" t="e">
            <v>#DIV/0!</v>
          </cell>
        </row>
        <row r="22">
          <cell r="A22">
            <v>8</v>
          </cell>
          <cell r="B22" t="e">
            <v>#DIV/0!</v>
          </cell>
          <cell r="C22">
            <v>0</v>
          </cell>
          <cell r="D22" t="e">
            <v>#DIV/0!</v>
          </cell>
          <cell r="E22" t="e">
            <v>#DIV/0!</v>
          </cell>
          <cell r="F22">
            <v>0</v>
          </cell>
          <cell r="G22" t="e">
            <v>#DIV/0!</v>
          </cell>
          <cell r="H22" t="e">
            <v>#DIV/0!</v>
          </cell>
          <cell r="I22" t="e">
            <v>#DIV/0!</v>
          </cell>
          <cell r="J22" t="e">
            <v>#DIV/0!</v>
          </cell>
          <cell r="K22" t="e">
            <v>#DIV/0!</v>
          </cell>
          <cell r="L22" t="e">
            <v>#DIV/0!</v>
          </cell>
          <cell r="M22" t="e">
            <v>#DIV/0!</v>
          </cell>
        </row>
        <row r="23">
          <cell r="A23">
            <v>9</v>
          </cell>
          <cell r="B23" t="e">
            <v>#DIV/0!</v>
          </cell>
          <cell r="C23">
            <v>0</v>
          </cell>
          <cell r="D23" t="e">
            <v>#DIV/0!</v>
          </cell>
          <cell r="E23" t="e">
            <v>#DIV/0!</v>
          </cell>
          <cell r="F23">
            <v>0</v>
          </cell>
          <cell r="G23" t="e">
            <v>#DIV/0!</v>
          </cell>
          <cell r="H23" t="e">
            <v>#DIV/0!</v>
          </cell>
          <cell r="I23" t="e">
            <v>#DIV/0!</v>
          </cell>
          <cell r="J23" t="e">
            <v>#DIV/0!</v>
          </cell>
          <cell r="K23" t="e">
            <v>#DIV/0!</v>
          </cell>
          <cell r="L23" t="e">
            <v>#DIV/0!</v>
          </cell>
          <cell r="M23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C2ACC-6A25-4428-BB0D-F24576D789EC}">
  <dimension ref="A1:L24"/>
  <sheetViews>
    <sheetView tabSelected="1" workbookViewId="0">
      <selection activeCell="E20" sqref="E20"/>
    </sheetView>
  </sheetViews>
  <sheetFormatPr defaultRowHeight="18.75" x14ac:dyDescent="0.4"/>
  <cols>
    <col min="1" max="1" width="20.375" style="40" bestFit="1" customWidth="1"/>
    <col min="2" max="2" width="11" style="40" bestFit="1" customWidth="1"/>
    <col min="3" max="3" width="5.5" style="40" bestFit="1" customWidth="1"/>
    <col min="4" max="4" width="3.375" style="44" bestFit="1" customWidth="1"/>
    <col min="5" max="5" width="11" style="44" bestFit="1" customWidth="1"/>
    <col min="6" max="16384" width="9" style="40"/>
  </cols>
  <sheetData>
    <row r="1" spans="1:12" x14ac:dyDescent="0.4">
      <c r="E1" s="43"/>
      <c r="F1" s="50"/>
      <c r="G1" s="50"/>
      <c r="H1" s="50"/>
      <c r="I1" s="50"/>
      <c r="J1" s="50"/>
      <c r="K1" s="50"/>
      <c r="L1" s="50"/>
    </row>
    <row r="2" spans="1:12" x14ac:dyDescent="0.4">
      <c r="A2" s="40" t="s">
        <v>38</v>
      </c>
      <c r="B2" s="15" t="s">
        <v>40</v>
      </c>
      <c r="D2" s="42" t="s">
        <v>39</v>
      </c>
      <c r="E2" s="43" t="s">
        <v>44</v>
      </c>
      <c r="F2" s="50"/>
      <c r="G2" s="50"/>
      <c r="H2" s="50"/>
      <c r="I2" s="50"/>
      <c r="J2" s="50"/>
      <c r="K2" s="50"/>
      <c r="L2" s="50"/>
    </row>
    <row r="3" spans="1:12" x14ac:dyDescent="0.4">
      <c r="A3" s="40" t="s">
        <v>43</v>
      </c>
      <c r="B3" s="15" t="s">
        <v>45</v>
      </c>
      <c r="D3" s="43" t="s">
        <v>40</v>
      </c>
      <c r="E3" s="43" t="s">
        <v>45</v>
      </c>
      <c r="F3" s="50"/>
      <c r="G3" s="50"/>
      <c r="H3" s="50"/>
      <c r="I3" s="50"/>
      <c r="J3" s="50"/>
      <c r="K3" s="50"/>
      <c r="L3" s="50"/>
    </row>
    <row r="4" spans="1:12" x14ac:dyDescent="0.4">
      <c r="A4" s="40" t="s">
        <v>22</v>
      </c>
      <c r="B4" s="13">
        <v>30</v>
      </c>
      <c r="C4" s="40" t="s">
        <v>22</v>
      </c>
      <c r="D4" s="43" t="s">
        <v>41</v>
      </c>
      <c r="E4" s="43"/>
      <c r="F4" s="50"/>
      <c r="G4" s="50"/>
      <c r="H4" s="50"/>
      <c r="I4" s="50"/>
      <c r="J4" s="50"/>
      <c r="K4" s="50"/>
      <c r="L4" s="50"/>
    </row>
    <row r="5" spans="1:12" x14ac:dyDescent="0.4">
      <c r="D5" s="43" t="s">
        <v>42</v>
      </c>
      <c r="E5" s="43"/>
      <c r="F5" s="50"/>
      <c r="G5" s="50"/>
      <c r="H5" s="50"/>
      <c r="I5" s="50"/>
      <c r="J5" s="50"/>
      <c r="K5" s="50"/>
      <c r="L5" s="50"/>
    </row>
    <row r="6" spans="1:12" x14ac:dyDescent="0.4">
      <c r="A6" s="40" t="s">
        <v>47</v>
      </c>
      <c r="B6" s="13">
        <v>1</v>
      </c>
      <c r="E6" s="43"/>
      <c r="F6" s="50"/>
      <c r="G6" s="50"/>
      <c r="H6" s="50"/>
      <c r="I6" s="50"/>
      <c r="J6" s="50"/>
      <c r="K6" s="50"/>
      <c r="L6" s="50"/>
    </row>
    <row r="7" spans="1:12" x14ac:dyDescent="0.4">
      <c r="A7" s="45" t="s">
        <v>28</v>
      </c>
      <c r="B7" s="46"/>
      <c r="E7" s="43"/>
      <c r="F7" s="50"/>
      <c r="G7" s="50"/>
      <c r="H7" s="50"/>
      <c r="I7" s="50" t="s">
        <v>39</v>
      </c>
      <c r="J7" s="50" t="s">
        <v>41</v>
      </c>
      <c r="K7" s="50" t="s">
        <v>40</v>
      </c>
      <c r="L7" s="50" t="s">
        <v>42</v>
      </c>
    </row>
    <row r="8" spans="1:12" x14ac:dyDescent="0.4">
      <c r="A8" s="47" t="s">
        <v>29</v>
      </c>
      <c r="B8" s="25">
        <v>100</v>
      </c>
      <c r="C8" s="40" t="s">
        <v>30</v>
      </c>
      <c r="E8" s="43" t="s">
        <v>49</v>
      </c>
      <c r="F8" s="50">
        <f>ATAN2(B11-B8,B12-B9)</f>
        <v>0.78539816339744828</v>
      </c>
      <c r="G8" s="50">
        <f>DEGREES(F8)</f>
        <v>45</v>
      </c>
      <c r="H8" s="50"/>
      <c r="I8" s="50">
        <v>300</v>
      </c>
      <c r="J8" s="50">
        <v>400</v>
      </c>
      <c r="K8" s="50">
        <v>200</v>
      </c>
      <c r="L8" s="50">
        <v>100</v>
      </c>
    </row>
    <row r="9" spans="1:12" x14ac:dyDescent="0.4">
      <c r="A9" s="48" t="s">
        <v>31</v>
      </c>
      <c r="B9" s="27">
        <v>300</v>
      </c>
      <c r="C9" s="40" t="s">
        <v>30</v>
      </c>
      <c r="E9" s="43"/>
      <c r="F9" s="50">
        <f>IF(F8&lt;0,F8+2*PI(),F8)</f>
        <v>0.78539816339744828</v>
      </c>
      <c r="G9" s="50">
        <f>DEGREES(F9)</f>
        <v>45</v>
      </c>
      <c r="H9" s="50"/>
      <c r="I9" s="50">
        <v>100</v>
      </c>
      <c r="J9" s="50">
        <v>300</v>
      </c>
      <c r="K9" s="50">
        <v>400</v>
      </c>
      <c r="L9" s="50">
        <v>200</v>
      </c>
    </row>
    <row r="10" spans="1:12" x14ac:dyDescent="0.4">
      <c r="A10" s="45" t="s">
        <v>32</v>
      </c>
      <c r="B10" s="46"/>
      <c r="E10" s="43"/>
      <c r="F10" s="50"/>
      <c r="G10" s="50"/>
      <c r="H10" s="50"/>
      <c r="I10" s="50"/>
      <c r="J10" s="50"/>
      <c r="K10" s="50"/>
      <c r="L10" s="50"/>
    </row>
    <row r="11" spans="1:12" x14ac:dyDescent="0.4">
      <c r="A11" s="47" t="s">
        <v>29</v>
      </c>
      <c r="B11" s="25">
        <v>200</v>
      </c>
      <c r="C11" s="40" t="s">
        <v>30</v>
      </c>
      <c r="E11" s="43"/>
      <c r="F11" s="50"/>
      <c r="G11" s="50"/>
      <c r="H11" s="50"/>
      <c r="I11" s="50">
        <v>400</v>
      </c>
      <c r="J11" s="50">
        <v>300</v>
      </c>
      <c r="K11" s="50">
        <v>100</v>
      </c>
      <c r="L11" s="50">
        <v>200</v>
      </c>
    </row>
    <row r="12" spans="1:12" x14ac:dyDescent="0.4">
      <c r="A12" s="48" t="s">
        <v>31</v>
      </c>
      <c r="B12" s="27">
        <v>400</v>
      </c>
      <c r="C12" s="40" t="s">
        <v>30</v>
      </c>
      <c r="E12" s="43"/>
      <c r="F12" s="50"/>
      <c r="G12" s="50"/>
      <c r="H12" s="50"/>
      <c r="I12" s="50">
        <v>200</v>
      </c>
      <c r="J12" s="50">
        <v>400</v>
      </c>
      <c r="K12" s="50">
        <v>300</v>
      </c>
      <c r="L12" s="50">
        <v>100</v>
      </c>
    </row>
    <row r="13" spans="1:12" x14ac:dyDescent="0.4">
      <c r="E13" s="43"/>
      <c r="F13" s="50"/>
      <c r="G13" s="50"/>
      <c r="H13" s="50"/>
      <c r="I13" s="50"/>
      <c r="J13" s="50"/>
      <c r="K13" s="50"/>
      <c r="L13" s="50"/>
    </row>
    <row r="14" spans="1:12" x14ac:dyDescent="0.4">
      <c r="A14" s="40" t="s">
        <v>48</v>
      </c>
      <c r="B14" s="13">
        <v>16</v>
      </c>
      <c r="E14" s="43"/>
      <c r="F14" s="50"/>
      <c r="G14" s="50"/>
      <c r="H14" s="50"/>
      <c r="I14" s="50">
        <v>16</v>
      </c>
      <c r="J14" s="50">
        <v>16</v>
      </c>
      <c r="K14" s="50">
        <v>16</v>
      </c>
      <c r="L14" s="50">
        <v>16</v>
      </c>
    </row>
    <row r="15" spans="1:12" x14ac:dyDescent="0.4">
      <c r="A15" s="45" t="s">
        <v>28</v>
      </c>
      <c r="B15" s="46"/>
      <c r="E15" s="43"/>
      <c r="F15" s="50"/>
      <c r="G15" s="50"/>
      <c r="H15" s="50"/>
      <c r="I15" s="50"/>
      <c r="J15" s="50"/>
      <c r="K15" s="50"/>
      <c r="L15" s="50"/>
    </row>
    <row r="16" spans="1:12" x14ac:dyDescent="0.4">
      <c r="A16" s="47" t="s">
        <v>29</v>
      </c>
      <c r="B16" s="25">
        <v>100</v>
      </c>
      <c r="C16" s="40" t="s">
        <v>30</v>
      </c>
      <c r="E16" s="43" t="s">
        <v>49</v>
      </c>
      <c r="F16" s="50">
        <f>ATAN2(B19-B16,B20-B17)</f>
        <v>-0.78539816339744828</v>
      </c>
      <c r="G16" s="50">
        <f>DEGREES(F16)</f>
        <v>-45</v>
      </c>
      <c r="H16" s="50"/>
      <c r="I16" s="50">
        <v>200</v>
      </c>
      <c r="J16" s="50">
        <v>400</v>
      </c>
      <c r="K16" s="50">
        <v>300</v>
      </c>
      <c r="L16" s="50">
        <v>100</v>
      </c>
    </row>
    <row r="17" spans="1:12" x14ac:dyDescent="0.4">
      <c r="A17" s="48" t="s">
        <v>31</v>
      </c>
      <c r="B17" s="27">
        <v>200</v>
      </c>
      <c r="C17" s="40" t="s">
        <v>30</v>
      </c>
      <c r="E17" s="43"/>
      <c r="F17" s="50">
        <f>IF(F16&lt;0,F16+2*PI(),F16)</f>
        <v>5.497787143782138</v>
      </c>
      <c r="G17" s="50">
        <f>DEGREES(F17)</f>
        <v>315</v>
      </c>
      <c r="H17" s="50"/>
      <c r="I17" s="50">
        <v>100</v>
      </c>
      <c r="J17" s="50">
        <v>200</v>
      </c>
      <c r="K17" s="50">
        <v>400</v>
      </c>
      <c r="L17" s="50">
        <v>300</v>
      </c>
    </row>
    <row r="18" spans="1:12" x14ac:dyDescent="0.4">
      <c r="A18" s="45" t="s">
        <v>32</v>
      </c>
      <c r="B18" s="46"/>
      <c r="E18" s="43"/>
      <c r="F18" s="50"/>
      <c r="G18" s="50"/>
      <c r="H18" s="50"/>
      <c r="I18" s="50"/>
      <c r="J18" s="50"/>
      <c r="K18" s="50"/>
      <c r="L18" s="50"/>
    </row>
    <row r="19" spans="1:12" x14ac:dyDescent="0.4">
      <c r="A19" s="47" t="s">
        <v>29</v>
      </c>
      <c r="B19" s="25">
        <v>200</v>
      </c>
      <c r="C19" s="40" t="s">
        <v>30</v>
      </c>
      <c r="E19" s="43" t="s">
        <v>43</v>
      </c>
      <c r="F19" s="50">
        <f>IF(B3=E3,-1,1)</f>
        <v>-1</v>
      </c>
      <c r="G19" s="50"/>
      <c r="H19" s="50"/>
      <c r="I19" s="50">
        <v>100</v>
      </c>
      <c r="J19" s="50">
        <v>300</v>
      </c>
      <c r="K19" s="50">
        <v>400</v>
      </c>
      <c r="L19" s="50">
        <v>200</v>
      </c>
    </row>
    <row r="20" spans="1:12" x14ac:dyDescent="0.4">
      <c r="A20" s="48" t="s">
        <v>31</v>
      </c>
      <c r="B20" s="27">
        <v>100</v>
      </c>
      <c r="C20" s="40" t="s">
        <v>30</v>
      </c>
      <c r="E20" s="43" t="s">
        <v>50</v>
      </c>
      <c r="F20" s="50">
        <f>F19*(F17-F9)</f>
        <v>-4.7123889803846897</v>
      </c>
      <c r="G20" s="50"/>
      <c r="H20" s="50"/>
      <c r="I20" s="50">
        <v>200</v>
      </c>
      <c r="J20" s="50">
        <v>100</v>
      </c>
      <c r="K20" s="50">
        <v>300</v>
      </c>
      <c r="L20" s="50">
        <v>400</v>
      </c>
    </row>
    <row r="21" spans="1:12" x14ac:dyDescent="0.4">
      <c r="E21" s="43" t="s">
        <v>50</v>
      </c>
      <c r="F21" s="50">
        <f>IF(F20&lt;-PI(),F20+2*PI(),IF(F20&gt;PI(),F20-2*PI(),F20))</f>
        <v>1.5707963267948966</v>
      </c>
      <c r="G21" s="50">
        <f>DEGREES(F21)</f>
        <v>90</v>
      </c>
      <c r="H21" s="50"/>
      <c r="I21" s="50"/>
      <c r="J21" s="50"/>
      <c r="K21" s="50"/>
      <c r="L21" s="50"/>
    </row>
    <row r="22" spans="1:12" x14ac:dyDescent="0.4">
      <c r="A22" s="49" t="s">
        <v>46</v>
      </c>
      <c r="B22" s="38">
        <f>B23*60/(2*PI())</f>
        <v>29.999999999999996</v>
      </c>
      <c r="C22" s="40" t="s">
        <v>24</v>
      </c>
      <c r="E22" s="43" t="s">
        <v>51</v>
      </c>
      <c r="F22" s="50">
        <f>B14-B6+1</f>
        <v>16</v>
      </c>
      <c r="G22" s="50"/>
      <c r="H22" s="50"/>
      <c r="I22" s="50"/>
      <c r="J22" s="50"/>
      <c r="K22" s="50"/>
      <c r="L22" s="50"/>
    </row>
    <row r="23" spans="1:12" x14ac:dyDescent="0.4">
      <c r="A23" s="40" t="s">
        <v>25</v>
      </c>
      <c r="B23" s="39">
        <f>$B$24*B4</f>
        <v>3.1415926535897931</v>
      </c>
      <c r="C23" s="40" t="s">
        <v>26</v>
      </c>
      <c r="E23" s="41">
        <f>DEGREES($B$23)</f>
        <v>180</v>
      </c>
      <c r="F23" s="40" t="s">
        <v>52</v>
      </c>
    </row>
    <row r="24" spans="1:12" x14ac:dyDescent="0.4">
      <c r="A24" s="40" t="s">
        <v>27</v>
      </c>
      <c r="B24" s="39">
        <f>$F$21/($F$22-1)</f>
        <v>0.10471975511965977</v>
      </c>
      <c r="C24" s="40" t="s">
        <v>26</v>
      </c>
      <c r="E24" s="41">
        <f>DEGREES($B$24)</f>
        <v>6</v>
      </c>
      <c r="F24" s="40" t="s">
        <v>52</v>
      </c>
    </row>
  </sheetData>
  <sheetProtection algorithmName="SHA-512" hashValue="8zFemYOhpxwEp8RZQ8o/5bEMcs1IYQK2vdhuhXmkDA6sdT/4Ne8C/0He5Zly6ugZYgL+VvaZx/Q5IEvj+XsGnQ==" saltValue="+PQ7F3wnWzXvj5yitvpu0g==" spinCount="100000" sheet="1" objects="1" scenarios="1"/>
  <phoneticPr fontId="2"/>
  <dataValidations count="2">
    <dataValidation type="list" allowBlank="1" showInputMessage="1" showErrorMessage="1" sqref="B2" xr:uid="{FB386036-7E74-4FAB-9C88-BF18DAA2C70C}">
      <formula1>$D$2:$D$5</formula1>
    </dataValidation>
    <dataValidation type="list" allowBlank="1" showInputMessage="1" showErrorMessage="1" sqref="B3" xr:uid="{47239B7F-A421-47B9-9B28-0E9A7901B78F}">
      <formula1>$E$2:$E$3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DF1B1-4E6E-4A1A-B9C8-4417F1AE10E2}">
  <dimension ref="A1:AH23"/>
  <sheetViews>
    <sheetView workbookViewId="0">
      <selection activeCell="C7" sqref="C7"/>
    </sheetView>
  </sheetViews>
  <sheetFormatPr defaultColWidth="14" defaultRowHeight="18.75" x14ac:dyDescent="0.4"/>
  <cols>
    <col min="1" max="1" width="23.5" bestFit="1" customWidth="1"/>
    <col min="2" max="2" width="9.625" customWidth="1"/>
    <col min="3" max="3" width="5.5" bestFit="1" customWidth="1"/>
    <col min="4" max="4" width="4.25" customWidth="1"/>
    <col min="11" max="11" width="4.25" customWidth="1"/>
    <col min="12" max="13" width="14" style="4"/>
    <col min="14" max="14" width="12.25" style="4" bestFit="1" customWidth="1"/>
    <col min="15" max="15" width="9" style="4" bestFit="1" customWidth="1"/>
    <col min="16" max="16" width="11" style="4" bestFit="1" customWidth="1"/>
    <col min="17" max="17" width="11" bestFit="1" customWidth="1"/>
    <col min="18" max="18" width="12.25" bestFit="1" customWidth="1"/>
    <col min="19" max="19" width="9" bestFit="1" customWidth="1"/>
    <col min="20" max="21" width="11" bestFit="1" customWidth="1"/>
    <col min="22" max="22" width="5.25" customWidth="1"/>
    <col min="23" max="28" width="8.875" style="4" customWidth="1"/>
    <col min="29" max="34" width="8.875" customWidth="1"/>
  </cols>
  <sheetData>
    <row r="1" spans="1:34" x14ac:dyDescent="0.4">
      <c r="E1" s="1" t="s">
        <v>0</v>
      </c>
      <c r="F1" s="2"/>
      <c r="G1" s="2"/>
      <c r="H1" s="2"/>
      <c r="I1" s="2"/>
      <c r="J1" s="3"/>
      <c r="N1" s="1" t="s">
        <v>1</v>
      </c>
      <c r="O1" s="2"/>
      <c r="P1" s="2"/>
      <c r="Q1" s="3"/>
      <c r="R1" s="1" t="s">
        <v>2</v>
      </c>
      <c r="S1" s="2"/>
      <c r="T1" s="2"/>
      <c r="U1" s="3"/>
      <c r="W1" s="1" t="s">
        <v>3</v>
      </c>
      <c r="X1" s="2"/>
      <c r="Y1" s="2"/>
      <c r="Z1" s="2"/>
      <c r="AA1" s="2"/>
      <c r="AB1" s="3"/>
      <c r="AC1" s="1" t="s">
        <v>4</v>
      </c>
      <c r="AD1" s="2"/>
      <c r="AE1" s="2"/>
      <c r="AF1" s="2"/>
      <c r="AG1" s="2"/>
      <c r="AH1" s="3"/>
    </row>
    <row r="2" spans="1:34" x14ac:dyDescent="0.4">
      <c r="E2" s="5"/>
      <c r="F2" s="4"/>
      <c r="G2" s="4"/>
      <c r="H2" s="4"/>
      <c r="I2" s="4"/>
      <c r="J2" s="6"/>
      <c r="N2" s="5"/>
      <c r="Q2" s="6"/>
      <c r="R2" s="5"/>
      <c r="S2" s="4"/>
      <c r="T2" s="4"/>
      <c r="U2" s="6"/>
      <c r="W2" s="7" t="s">
        <v>1</v>
      </c>
      <c r="X2" s="8"/>
      <c r="Y2" s="8"/>
      <c r="Z2" s="8" t="s">
        <v>2</v>
      </c>
      <c r="AA2" s="8"/>
      <c r="AB2" s="9"/>
      <c r="AC2" s="7" t="s">
        <v>1</v>
      </c>
      <c r="AD2" s="8"/>
      <c r="AE2" s="8"/>
      <c r="AF2" s="8" t="s">
        <v>2</v>
      </c>
      <c r="AG2" s="8"/>
      <c r="AH2" s="9"/>
    </row>
    <row r="3" spans="1:34" s="4" customFormat="1" x14ac:dyDescent="0.4">
      <c r="E3" s="10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  <c r="L3" s="4" t="s">
        <v>11</v>
      </c>
      <c r="M3" s="4" t="s">
        <v>12</v>
      </c>
      <c r="N3" s="10" t="s">
        <v>13</v>
      </c>
      <c r="O3" s="11" t="s">
        <v>14</v>
      </c>
      <c r="P3" s="11" t="s">
        <v>15</v>
      </c>
      <c r="Q3" s="12" t="s">
        <v>16</v>
      </c>
      <c r="R3" s="10" t="s">
        <v>13</v>
      </c>
      <c r="S3" s="11" t="s">
        <v>14</v>
      </c>
      <c r="T3" s="11" t="s">
        <v>15</v>
      </c>
      <c r="U3" s="12" t="s">
        <v>16</v>
      </c>
      <c r="W3" s="10" t="s">
        <v>17</v>
      </c>
      <c r="X3" s="11" t="s">
        <v>18</v>
      </c>
      <c r="Y3" s="11" t="s">
        <v>19</v>
      </c>
      <c r="Z3" s="10" t="s">
        <v>17</v>
      </c>
      <c r="AA3" s="11" t="s">
        <v>18</v>
      </c>
      <c r="AB3" s="12" t="s">
        <v>20</v>
      </c>
      <c r="AC3" s="10" t="s">
        <v>17</v>
      </c>
      <c r="AD3" s="11" t="s">
        <v>18</v>
      </c>
      <c r="AE3" s="11" t="s">
        <v>19</v>
      </c>
      <c r="AF3" s="5" t="s">
        <v>17</v>
      </c>
      <c r="AG3" s="4" t="s">
        <v>18</v>
      </c>
      <c r="AH3" s="6" t="s">
        <v>20</v>
      </c>
    </row>
    <row r="4" spans="1:34" x14ac:dyDescent="0.4">
      <c r="A4" t="s">
        <v>21</v>
      </c>
      <c r="B4" s="76">
        <f>回転速度の計算!$B$4</f>
        <v>30</v>
      </c>
      <c r="C4" t="s">
        <v>22</v>
      </c>
      <c r="E4" s="14"/>
      <c r="F4" s="15"/>
      <c r="G4" s="15"/>
      <c r="H4" s="15"/>
      <c r="I4" s="15"/>
      <c r="J4" s="16"/>
      <c r="L4" s="17">
        <v>-10</v>
      </c>
      <c r="M4" s="52">
        <f t="shared" ref="M4:M23" si="0">L4*2*PI()*$B$5/(60*$B$4)</f>
        <v>-1.0471975511965976</v>
      </c>
      <c r="N4" s="53">
        <f t="shared" ref="N4:N13" si="1">2*$B$19*SIN(M4/2)</f>
        <v>0</v>
      </c>
      <c r="O4" s="54" t="e">
        <f t="shared" ref="O4:O23" si="2">IF(ABS(N4)&gt;$B$18,"-",IF(2*ACOS(N4/$B$18)&gt;PI(),2*PI()-2*ACOS(N4/$B$18),2*ACOS(N4/$B$18)))</f>
        <v>#DIV/0!</v>
      </c>
      <c r="P4" s="54" t="e">
        <f t="shared" ref="P4:P23" si="3">IF(O4="-",0,($B$18/2)^2*(O4-SIN(O4)))</f>
        <v>#DIV/0!</v>
      </c>
      <c r="Q4" s="55" t="e">
        <f t="shared" ref="Q4:Q23" si="4">P4/$P$14</f>
        <v>#DIV/0!</v>
      </c>
      <c r="R4" s="53">
        <f t="shared" ref="R4:R23" si="5">2*$B$20*SIN(M4/2)</f>
        <v>0</v>
      </c>
      <c r="S4" s="54" t="e">
        <f t="shared" ref="S4:S23" si="6">IF(ABS(R4)&gt;$B$18,"-",IF(2*ACOS(R4/$B$18)&gt;PI(),2*PI()-2*ACOS(R4/$B$18),2*ACOS(R4/$B$18)))</f>
        <v>#DIV/0!</v>
      </c>
      <c r="T4" s="54" t="e">
        <f t="shared" ref="T4:T23" si="7">IF(S4="-",0,($B$18/2)^2*(S4-SIN(S4)))</f>
        <v>#DIV/0!</v>
      </c>
      <c r="U4" s="55" t="e">
        <f t="shared" ref="U4:U23" si="8">T4/$T$14</f>
        <v>#DIV/0!</v>
      </c>
      <c r="V4" s="40"/>
      <c r="W4" s="56" t="e">
        <f>AVERAGE(H4:J4)-(AVERAGE(H4:J4)-G4)*Q4</f>
        <v>#DIV/0!</v>
      </c>
      <c r="X4" s="57">
        <f>E4</f>
        <v>0</v>
      </c>
      <c r="Y4" s="57" t="e">
        <f t="shared" ref="Y4:Y23" si="9">W4-X4</f>
        <v>#DIV/0!</v>
      </c>
      <c r="Z4" s="56" t="e">
        <f>AVERAGE(H4:J4)-(AVERAGE(H4:J4)-G4)*Q4</f>
        <v>#DIV/0!</v>
      </c>
      <c r="AA4" s="57">
        <f>F4</f>
        <v>0</v>
      </c>
      <c r="AB4" s="58" t="e">
        <f>Z4-AA4</f>
        <v>#DIV/0!</v>
      </c>
      <c r="AC4" s="59" t="e">
        <f t="shared" ref="AC4:AC23" si="10">1-Q4</f>
        <v>#DIV/0!</v>
      </c>
      <c r="AD4" s="60" t="e">
        <f t="shared" ref="AD4:AD23" si="11">1-(AVERAGE(H4:J4)-X4)/(AVERAGE(H4:J4)-G4)</f>
        <v>#DIV/0!</v>
      </c>
      <c r="AE4" s="61" t="e">
        <f t="shared" ref="AE4:AE23" si="12">AC4-AD4</f>
        <v>#DIV/0!</v>
      </c>
      <c r="AF4" s="62" t="e">
        <f>1-U4</f>
        <v>#DIV/0!</v>
      </c>
      <c r="AG4" s="63" t="e">
        <f t="shared" ref="AG4:AG23" si="13">1-(AVERAGE(H4:J4)-AA4)/(AVERAGE(H4:J4)-G4)</f>
        <v>#DIV/0!</v>
      </c>
      <c r="AH4" s="64" t="e">
        <f>AF4-AG4</f>
        <v>#DIV/0!</v>
      </c>
    </row>
    <row r="5" spans="1:34" x14ac:dyDescent="0.4">
      <c r="A5" t="s">
        <v>23</v>
      </c>
      <c r="B5" s="40">
        <f>回転速度の計算!$B$22</f>
        <v>29.999999999999996</v>
      </c>
      <c r="C5" t="s">
        <v>24</v>
      </c>
      <c r="E5" s="14"/>
      <c r="F5" s="15"/>
      <c r="G5" s="15"/>
      <c r="H5" s="15"/>
      <c r="I5" s="15"/>
      <c r="J5" s="16"/>
      <c r="L5" s="5">
        <v>-9</v>
      </c>
      <c r="M5" s="55">
        <f t="shared" si="0"/>
        <v>-0.94247779607693782</v>
      </c>
      <c r="N5" s="53">
        <f t="shared" si="1"/>
        <v>0</v>
      </c>
      <c r="O5" s="54" t="e">
        <f t="shared" si="2"/>
        <v>#DIV/0!</v>
      </c>
      <c r="P5" s="54" t="e">
        <f t="shared" si="3"/>
        <v>#DIV/0!</v>
      </c>
      <c r="Q5" s="55" t="e">
        <f t="shared" si="4"/>
        <v>#DIV/0!</v>
      </c>
      <c r="R5" s="53">
        <f t="shared" si="5"/>
        <v>0</v>
      </c>
      <c r="S5" s="54" t="e">
        <f t="shared" si="6"/>
        <v>#DIV/0!</v>
      </c>
      <c r="T5" s="54" t="e">
        <f t="shared" si="7"/>
        <v>#DIV/0!</v>
      </c>
      <c r="U5" s="55" t="e">
        <f t="shared" si="8"/>
        <v>#DIV/0!</v>
      </c>
      <c r="V5" s="40"/>
      <c r="W5" s="56" t="e">
        <f t="shared" ref="W5:W23" si="14">AVERAGE(H5:J5)-(AVERAGE(H5:J5)-G5)*Q5</f>
        <v>#DIV/0!</v>
      </c>
      <c r="X5" s="57">
        <f t="shared" ref="X5:X23" si="15">E5</f>
        <v>0</v>
      </c>
      <c r="Y5" s="57" t="e">
        <f t="shared" si="9"/>
        <v>#DIV/0!</v>
      </c>
      <c r="Z5" s="56" t="e">
        <f t="shared" ref="Z5:Z23" si="16">AVERAGE(H5:J5)-(AVERAGE(H5:J5)-G5)*Q5</f>
        <v>#DIV/0!</v>
      </c>
      <c r="AA5" s="57">
        <f t="shared" ref="AA5:AA23" si="17">F5</f>
        <v>0</v>
      </c>
      <c r="AB5" s="58" t="e">
        <f t="shared" ref="AB5:AB23" si="18">Z5-AA5</f>
        <v>#DIV/0!</v>
      </c>
      <c r="AC5" s="59" t="e">
        <f t="shared" si="10"/>
        <v>#DIV/0!</v>
      </c>
      <c r="AD5" s="60" t="e">
        <f t="shared" si="11"/>
        <v>#DIV/0!</v>
      </c>
      <c r="AE5" s="61" t="e">
        <f t="shared" si="12"/>
        <v>#DIV/0!</v>
      </c>
      <c r="AF5" s="59" t="e">
        <f t="shared" ref="AF5:AF23" si="19">1-U5</f>
        <v>#DIV/0!</v>
      </c>
      <c r="AG5" s="60" t="e">
        <f t="shared" si="13"/>
        <v>#DIV/0!</v>
      </c>
      <c r="AH5" s="65" t="e">
        <f t="shared" ref="AH5:AH23" si="20">AF5-AG5</f>
        <v>#DIV/0!</v>
      </c>
    </row>
    <row r="6" spans="1:34" x14ac:dyDescent="0.4">
      <c r="A6" t="s">
        <v>25</v>
      </c>
      <c r="B6" s="51">
        <f>回転速度の計算!$B$23</f>
        <v>3.1415926535897931</v>
      </c>
      <c r="C6" t="s">
        <v>26</v>
      </c>
      <c r="E6" s="14"/>
      <c r="F6" s="15"/>
      <c r="G6" s="15"/>
      <c r="H6" s="15"/>
      <c r="I6" s="15"/>
      <c r="J6" s="16"/>
      <c r="L6" s="5">
        <v>-8</v>
      </c>
      <c r="M6" s="55">
        <f t="shared" si="0"/>
        <v>-0.83775804095727813</v>
      </c>
      <c r="N6" s="53">
        <f t="shared" si="1"/>
        <v>0</v>
      </c>
      <c r="O6" s="54" t="e">
        <f t="shared" si="2"/>
        <v>#DIV/0!</v>
      </c>
      <c r="P6" s="54" t="e">
        <f t="shared" si="3"/>
        <v>#DIV/0!</v>
      </c>
      <c r="Q6" s="55" t="e">
        <f t="shared" si="4"/>
        <v>#DIV/0!</v>
      </c>
      <c r="R6" s="53">
        <f t="shared" si="5"/>
        <v>0</v>
      </c>
      <c r="S6" s="54" t="e">
        <f t="shared" si="6"/>
        <v>#DIV/0!</v>
      </c>
      <c r="T6" s="54" t="e">
        <f t="shared" si="7"/>
        <v>#DIV/0!</v>
      </c>
      <c r="U6" s="55" t="e">
        <f t="shared" si="8"/>
        <v>#DIV/0!</v>
      </c>
      <c r="V6" s="40"/>
      <c r="W6" s="56" t="e">
        <f t="shared" si="14"/>
        <v>#DIV/0!</v>
      </c>
      <c r="X6" s="57">
        <f t="shared" si="15"/>
        <v>0</v>
      </c>
      <c r="Y6" s="57" t="e">
        <f t="shared" si="9"/>
        <v>#DIV/0!</v>
      </c>
      <c r="Z6" s="56" t="e">
        <f t="shared" si="16"/>
        <v>#DIV/0!</v>
      </c>
      <c r="AA6" s="57">
        <f t="shared" si="17"/>
        <v>0</v>
      </c>
      <c r="AB6" s="58" t="e">
        <f t="shared" si="18"/>
        <v>#DIV/0!</v>
      </c>
      <c r="AC6" s="59" t="e">
        <f t="shared" si="10"/>
        <v>#DIV/0!</v>
      </c>
      <c r="AD6" s="60" t="e">
        <f t="shared" si="11"/>
        <v>#DIV/0!</v>
      </c>
      <c r="AE6" s="61" t="e">
        <f t="shared" si="12"/>
        <v>#DIV/0!</v>
      </c>
      <c r="AF6" s="59" t="e">
        <f t="shared" si="19"/>
        <v>#DIV/0!</v>
      </c>
      <c r="AG6" s="60" t="e">
        <f t="shared" si="13"/>
        <v>#DIV/0!</v>
      </c>
      <c r="AH6" s="65" t="e">
        <f t="shared" si="20"/>
        <v>#DIV/0!</v>
      </c>
    </row>
    <row r="7" spans="1:34" x14ac:dyDescent="0.4">
      <c r="A7" t="s">
        <v>27</v>
      </c>
      <c r="B7" s="51">
        <f>回転速度の計算!$B$24</f>
        <v>0.10471975511965977</v>
      </c>
      <c r="C7" t="s">
        <v>26</v>
      </c>
      <c r="E7" s="14"/>
      <c r="F7" s="15"/>
      <c r="G7" s="15"/>
      <c r="H7" s="15"/>
      <c r="I7" s="15"/>
      <c r="J7" s="16"/>
      <c r="L7" s="5">
        <v>-7</v>
      </c>
      <c r="M7" s="55">
        <f t="shared" si="0"/>
        <v>-0.73303828583761832</v>
      </c>
      <c r="N7" s="53">
        <f t="shared" si="1"/>
        <v>0</v>
      </c>
      <c r="O7" s="54" t="e">
        <f t="shared" si="2"/>
        <v>#DIV/0!</v>
      </c>
      <c r="P7" s="54" t="e">
        <f t="shared" si="3"/>
        <v>#DIV/0!</v>
      </c>
      <c r="Q7" s="55" t="e">
        <f t="shared" si="4"/>
        <v>#DIV/0!</v>
      </c>
      <c r="R7" s="53">
        <f t="shared" si="5"/>
        <v>0</v>
      </c>
      <c r="S7" s="54" t="e">
        <f t="shared" si="6"/>
        <v>#DIV/0!</v>
      </c>
      <c r="T7" s="54" t="e">
        <f t="shared" si="7"/>
        <v>#DIV/0!</v>
      </c>
      <c r="U7" s="55" t="e">
        <f t="shared" si="8"/>
        <v>#DIV/0!</v>
      </c>
      <c r="V7" s="40"/>
      <c r="W7" s="56" t="e">
        <f>AVERAGE(H7:J7)-(AVERAGE(H7:J7)-G7)*Q7</f>
        <v>#DIV/0!</v>
      </c>
      <c r="X7" s="57">
        <f t="shared" si="15"/>
        <v>0</v>
      </c>
      <c r="Y7" s="57" t="e">
        <f t="shared" si="9"/>
        <v>#DIV/0!</v>
      </c>
      <c r="Z7" s="56" t="e">
        <f t="shared" si="16"/>
        <v>#DIV/0!</v>
      </c>
      <c r="AA7" s="57">
        <f t="shared" si="17"/>
        <v>0</v>
      </c>
      <c r="AB7" s="58" t="e">
        <f t="shared" si="18"/>
        <v>#DIV/0!</v>
      </c>
      <c r="AC7" s="59" t="e">
        <f t="shared" si="10"/>
        <v>#DIV/0!</v>
      </c>
      <c r="AD7" s="60" t="e">
        <f t="shared" si="11"/>
        <v>#DIV/0!</v>
      </c>
      <c r="AE7" s="61" t="e">
        <f t="shared" si="12"/>
        <v>#DIV/0!</v>
      </c>
      <c r="AF7" s="59" t="e">
        <f t="shared" si="19"/>
        <v>#DIV/0!</v>
      </c>
      <c r="AG7" s="60" t="e">
        <f t="shared" si="13"/>
        <v>#DIV/0!</v>
      </c>
      <c r="AH7" s="65" t="e">
        <f t="shared" si="20"/>
        <v>#DIV/0!</v>
      </c>
    </row>
    <row r="8" spans="1:34" x14ac:dyDescent="0.4">
      <c r="E8" s="14"/>
      <c r="F8" s="15"/>
      <c r="G8" s="15"/>
      <c r="H8" s="15"/>
      <c r="I8" s="15"/>
      <c r="J8" s="16"/>
      <c r="L8" s="5">
        <v>-6</v>
      </c>
      <c r="M8" s="55">
        <f t="shared" si="0"/>
        <v>-0.62831853071795851</v>
      </c>
      <c r="N8" s="53">
        <f t="shared" si="1"/>
        <v>0</v>
      </c>
      <c r="O8" s="54" t="e">
        <f t="shared" si="2"/>
        <v>#DIV/0!</v>
      </c>
      <c r="P8" s="54" t="e">
        <f t="shared" si="3"/>
        <v>#DIV/0!</v>
      </c>
      <c r="Q8" s="55" t="e">
        <f t="shared" si="4"/>
        <v>#DIV/0!</v>
      </c>
      <c r="R8" s="53">
        <f t="shared" si="5"/>
        <v>0</v>
      </c>
      <c r="S8" s="54" t="e">
        <f t="shared" si="6"/>
        <v>#DIV/0!</v>
      </c>
      <c r="T8" s="54" t="e">
        <f t="shared" si="7"/>
        <v>#DIV/0!</v>
      </c>
      <c r="U8" s="55" t="e">
        <f t="shared" si="8"/>
        <v>#DIV/0!</v>
      </c>
      <c r="V8" s="40"/>
      <c r="W8" s="56" t="e">
        <f t="shared" si="14"/>
        <v>#DIV/0!</v>
      </c>
      <c r="X8" s="57">
        <f t="shared" si="15"/>
        <v>0</v>
      </c>
      <c r="Y8" s="57" t="e">
        <f t="shared" si="9"/>
        <v>#DIV/0!</v>
      </c>
      <c r="Z8" s="56" t="e">
        <f t="shared" si="16"/>
        <v>#DIV/0!</v>
      </c>
      <c r="AA8" s="57">
        <f t="shared" si="17"/>
        <v>0</v>
      </c>
      <c r="AB8" s="58" t="e">
        <f t="shared" si="18"/>
        <v>#DIV/0!</v>
      </c>
      <c r="AC8" s="59" t="e">
        <f t="shared" si="10"/>
        <v>#DIV/0!</v>
      </c>
      <c r="AD8" s="60" t="e">
        <f t="shared" si="11"/>
        <v>#DIV/0!</v>
      </c>
      <c r="AE8" s="61" t="e">
        <f t="shared" si="12"/>
        <v>#DIV/0!</v>
      </c>
      <c r="AF8" s="59" t="e">
        <f t="shared" si="19"/>
        <v>#DIV/0!</v>
      </c>
      <c r="AG8" s="60" t="e">
        <f t="shared" si="13"/>
        <v>#DIV/0!</v>
      </c>
      <c r="AH8" s="65" t="e">
        <f t="shared" si="20"/>
        <v>#DIV/0!</v>
      </c>
    </row>
    <row r="9" spans="1:34" x14ac:dyDescent="0.4">
      <c r="A9" s="22" t="s">
        <v>28</v>
      </c>
      <c r="B9" s="23"/>
      <c r="E9" s="14"/>
      <c r="F9" s="15"/>
      <c r="G9" s="15"/>
      <c r="H9" s="15"/>
      <c r="I9" s="15"/>
      <c r="J9" s="16"/>
      <c r="L9" s="5">
        <v>-5</v>
      </c>
      <c r="M9" s="55">
        <f t="shared" si="0"/>
        <v>-0.52359877559829882</v>
      </c>
      <c r="N9" s="53">
        <f t="shared" si="1"/>
        <v>0</v>
      </c>
      <c r="O9" s="54" t="e">
        <f t="shared" si="2"/>
        <v>#DIV/0!</v>
      </c>
      <c r="P9" s="54" t="e">
        <f t="shared" si="3"/>
        <v>#DIV/0!</v>
      </c>
      <c r="Q9" s="55" t="e">
        <f t="shared" si="4"/>
        <v>#DIV/0!</v>
      </c>
      <c r="R9" s="53">
        <f t="shared" si="5"/>
        <v>0</v>
      </c>
      <c r="S9" s="54" t="e">
        <f t="shared" si="6"/>
        <v>#DIV/0!</v>
      </c>
      <c r="T9" s="54" t="e">
        <f t="shared" si="7"/>
        <v>#DIV/0!</v>
      </c>
      <c r="U9" s="55" t="e">
        <f t="shared" si="8"/>
        <v>#DIV/0!</v>
      </c>
      <c r="V9" s="40"/>
      <c r="W9" s="56" t="e">
        <f t="shared" si="14"/>
        <v>#DIV/0!</v>
      </c>
      <c r="X9" s="57">
        <f t="shared" si="15"/>
        <v>0</v>
      </c>
      <c r="Y9" s="57" t="e">
        <f t="shared" si="9"/>
        <v>#DIV/0!</v>
      </c>
      <c r="Z9" s="56" t="e">
        <f t="shared" si="16"/>
        <v>#DIV/0!</v>
      </c>
      <c r="AA9" s="57">
        <f t="shared" si="17"/>
        <v>0</v>
      </c>
      <c r="AB9" s="58" t="e">
        <f t="shared" si="18"/>
        <v>#DIV/0!</v>
      </c>
      <c r="AC9" s="59" t="e">
        <f t="shared" si="10"/>
        <v>#DIV/0!</v>
      </c>
      <c r="AD9" s="60" t="e">
        <f t="shared" si="11"/>
        <v>#DIV/0!</v>
      </c>
      <c r="AE9" s="61" t="e">
        <f t="shared" si="12"/>
        <v>#DIV/0!</v>
      </c>
      <c r="AF9" s="59" t="e">
        <f t="shared" si="19"/>
        <v>#DIV/0!</v>
      </c>
      <c r="AG9" s="60" t="e">
        <f t="shared" si="13"/>
        <v>#DIV/0!</v>
      </c>
      <c r="AH9" s="65" t="e">
        <f t="shared" si="20"/>
        <v>#DIV/0!</v>
      </c>
    </row>
    <row r="10" spans="1:34" x14ac:dyDescent="0.4">
      <c r="A10" s="24" t="s">
        <v>29</v>
      </c>
      <c r="B10" s="25"/>
      <c r="C10" t="s">
        <v>30</v>
      </c>
      <c r="E10" s="14"/>
      <c r="F10" s="15"/>
      <c r="G10" s="15"/>
      <c r="H10" s="15"/>
      <c r="I10" s="15"/>
      <c r="J10" s="16"/>
      <c r="L10" s="5">
        <v>-4</v>
      </c>
      <c r="M10" s="55">
        <f t="shared" si="0"/>
        <v>-0.41887902047863906</v>
      </c>
      <c r="N10" s="53">
        <f t="shared" si="1"/>
        <v>0</v>
      </c>
      <c r="O10" s="54" t="e">
        <f t="shared" si="2"/>
        <v>#DIV/0!</v>
      </c>
      <c r="P10" s="54" t="e">
        <f t="shared" si="3"/>
        <v>#DIV/0!</v>
      </c>
      <c r="Q10" s="55" t="e">
        <f t="shared" si="4"/>
        <v>#DIV/0!</v>
      </c>
      <c r="R10" s="53">
        <f t="shared" si="5"/>
        <v>0</v>
      </c>
      <c r="S10" s="54" t="e">
        <f t="shared" si="6"/>
        <v>#DIV/0!</v>
      </c>
      <c r="T10" s="54" t="e">
        <f t="shared" si="7"/>
        <v>#DIV/0!</v>
      </c>
      <c r="U10" s="55" t="e">
        <f t="shared" si="8"/>
        <v>#DIV/0!</v>
      </c>
      <c r="V10" s="40"/>
      <c r="W10" s="56" t="e">
        <f t="shared" si="14"/>
        <v>#DIV/0!</v>
      </c>
      <c r="X10" s="57">
        <f t="shared" si="15"/>
        <v>0</v>
      </c>
      <c r="Y10" s="57" t="e">
        <f t="shared" si="9"/>
        <v>#DIV/0!</v>
      </c>
      <c r="Z10" s="56" t="e">
        <f t="shared" si="16"/>
        <v>#DIV/0!</v>
      </c>
      <c r="AA10" s="57">
        <f t="shared" si="17"/>
        <v>0</v>
      </c>
      <c r="AB10" s="58" t="e">
        <f t="shared" si="18"/>
        <v>#DIV/0!</v>
      </c>
      <c r="AC10" s="59" t="e">
        <f t="shared" si="10"/>
        <v>#DIV/0!</v>
      </c>
      <c r="AD10" s="60" t="e">
        <f t="shared" si="11"/>
        <v>#DIV/0!</v>
      </c>
      <c r="AE10" s="61" t="e">
        <f t="shared" si="12"/>
        <v>#DIV/0!</v>
      </c>
      <c r="AF10" s="59" t="e">
        <f t="shared" si="19"/>
        <v>#DIV/0!</v>
      </c>
      <c r="AG10" s="60" t="e">
        <f t="shared" si="13"/>
        <v>#DIV/0!</v>
      </c>
      <c r="AH10" s="65" t="e">
        <f t="shared" si="20"/>
        <v>#DIV/0!</v>
      </c>
    </row>
    <row r="11" spans="1:34" x14ac:dyDescent="0.4">
      <c r="A11" s="26" t="s">
        <v>31</v>
      </c>
      <c r="B11" s="27"/>
      <c r="C11" t="s">
        <v>30</v>
      </c>
      <c r="E11" s="14"/>
      <c r="F11" s="15"/>
      <c r="G11" s="15"/>
      <c r="H11" s="15"/>
      <c r="I11" s="15"/>
      <c r="J11" s="16"/>
      <c r="L11" s="5">
        <v>-3</v>
      </c>
      <c r="M11" s="55">
        <f t="shared" si="0"/>
        <v>-0.31415926535897926</v>
      </c>
      <c r="N11" s="53">
        <f t="shared" si="1"/>
        <v>0</v>
      </c>
      <c r="O11" s="54" t="e">
        <f t="shared" si="2"/>
        <v>#DIV/0!</v>
      </c>
      <c r="P11" s="54" t="e">
        <f t="shared" si="3"/>
        <v>#DIV/0!</v>
      </c>
      <c r="Q11" s="55" t="e">
        <f t="shared" si="4"/>
        <v>#DIV/0!</v>
      </c>
      <c r="R11" s="53">
        <f t="shared" si="5"/>
        <v>0</v>
      </c>
      <c r="S11" s="54" t="e">
        <f t="shared" si="6"/>
        <v>#DIV/0!</v>
      </c>
      <c r="T11" s="54" t="e">
        <f t="shared" si="7"/>
        <v>#DIV/0!</v>
      </c>
      <c r="U11" s="55" t="e">
        <f t="shared" si="8"/>
        <v>#DIV/0!</v>
      </c>
      <c r="V11" s="40"/>
      <c r="W11" s="56" t="e">
        <f>AVERAGE(H11:J11)-(AVERAGE(H11:J11)-G11)*Q11</f>
        <v>#DIV/0!</v>
      </c>
      <c r="X11" s="57">
        <f t="shared" si="15"/>
        <v>0</v>
      </c>
      <c r="Y11" s="57" t="e">
        <f t="shared" si="9"/>
        <v>#DIV/0!</v>
      </c>
      <c r="Z11" s="56" t="e">
        <f t="shared" si="16"/>
        <v>#DIV/0!</v>
      </c>
      <c r="AA11" s="57">
        <f t="shared" si="17"/>
        <v>0</v>
      </c>
      <c r="AB11" s="58" t="e">
        <f t="shared" si="18"/>
        <v>#DIV/0!</v>
      </c>
      <c r="AC11" s="59" t="e">
        <f t="shared" si="10"/>
        <v>#DIV/0!</v>
      </c>
      <c r="AD11" s="60" t="e">
        <f t="shared" si="11"/>
        <v>#DIV/0!</v>
      </c>
      <c r="AE11" s="61" t="e">
        <f t="shared" si="12"/>
        <v>#DIV/0!</v>
      </c>
      <c r="AF11" s="59" t="e">
        <f t="shared" si="19"/>
        <v>#DIV/0!</v>
      </c>
      <c r="AG11" s="60" t="e">
        <f t="shared" si="13"/>
        <v>#DIV/0!</v>
      </c>
      <c r="AH11" s="65" t="e">
        <f t="shared" si="20"/>
        <v>#DIV/0!</v>
      </c>
    </row>
    <row r="12" spans="1:34" x14ac:dyDescent="0.4">
      <c r="E12" s="14"/>
      <c r="F12" s="15"/>
      <c r="G12" s="15"/>
      <c r="H12" s="15"/>
      <c r="I12" s="15"/>
      <c r="J12" s="16"/>
      <c r="L12" s="5">
        <v>-2</v>
      </c>
      <c r="M12" s="55">
        <f t="shared" si="0"/>
        <v>-0.20943951023931953</v>
      </c>
      <c r="N12" s="53">
        <f t="shared" si="1"/>
        <v>0</v>
      </c>
      <c r="O12" s="54" t="e">
        <f t="shared" si="2"/>
        <v>#DIV/0!</v>
      </c>
      <c r="P12" s="54" t="e">
        <f t="shared" si="3"/>
        <v>#DIV/0!</v>
      </c>
      <c r="Q12" s="55" t="e">
        <f t="shared" si="4"/>
        <v>#DIV/0!</v>
      </c>
      <c r="R12" s="53">
        <f t="shared" si="5"/>
        <v>0</v>
      </c>
      <c r="S12" s="54" t="e">
        <f t="shared" si="6"/>
        <v>#DIV/0!</v>
      </c>
      <c r="T12" s="54" t="e">
        <f t="shared" si="7"/>
        <v>#DIV/0!</v>
      </c>
      <c r="U12" s="55" t="e">
        <f t="shared" si="8"/>
        <v>#DIV/0!</v>
      </c>
      <c r="V12" s="40"/>
      <c r="W12" s="56" t="e">
        <f t="shared" si="14"/>
        <v>#DIV/0!</v>
      </c>
      <c r="X12" s="57">
        <f t="shared" si="15"/>
        <v>0</v>
      </c>
      <c r="Y12" s="57" t="e">
        <f t="shared" si="9"/>
        <v>#DIV/0!</v>
      </c>
      <c r="Z12" s="56" t="e">
        <f t="shared" si="16"/>
        <v>#DIV/0!</v>
      </c>
      <c r="AA12" s="57">
        <f t="shared" si="17"/>
        <v>0</v>
      </c>
      <c r="AB12" s="58" t="e">
        <f t="shared" si="18"/>
        <v>#DIV/0!</v>
      </c>
      <c r="AC12" s="59" t="e">
        <f t="shared" si="10"/>
        <v>#DIV/0!</v>
      </c>
      <c r="AD12" s="60" t="e">
        <f t="shared" si="11"/>
        <v>#DIV/0!</v>
      </c>
      <c r="AE12" s="61" t="e">
        <f t="shared" si="12"/>
        <v>#DIV/0!</v>
      </c>
      <c r="AF12" s="59" t="e">
        <f t="shared" si="19"/>
        <v>#DIV/0!</v>
      </c>
      <c r="AG12" s="60" t="e">
        <f t="shared" si="13"/>
        <v>#DIV/0!</v>
      </c>
      <c r="AH12" s="65" t="e">
        <f t="shared" si="20"/>
        <v>#DIV/0!</v>
      </c>
    </row>
    <row r="13" spans="1:34" x14ac:dyDescent="0.4">
      <c r="A13" s="22" t="s">
        <v>32</v>
      </c>
      <c r="B13" s="23"/>
      <c r="E13" s="14"/>
      <c r="F13" s="15"/>
      <c r="G13" s="15"/>
      <c r="H13" s="15"/>
      <c r="I13" s="15"/>
      <c r="J13" s="16"/>
      <c r="L13" s="5">
        <v>-1</v>
      </c>
      <c r="M13" s="55">
        <f t="shared" si="0"/>
        <v>-0.10471975511965977</v>
      </c>
      <c r="N13" s="53">
        <f t="shared" si="1"/>
        <v>0</v>
      </c>
      <c r="O13" s="54" t="e">
        <f t="shared" si="2"/>
        <v>#DIV/0!</v>
      </c>
      <c r="P13" s="54" t="e">
        <f t="shared" si="3"/>
        <v>#DIV/0!</v>
      </c>
      <c r="Q13" s="55" t="e">
        <f t="shared" si="4"/>
        <v>#DIV/0!</v>
      </c>
      <c r="R13" s="53">
        <f t="shared" si="5"/>
        <v>0</v>
      </c>
      <c r="S13" s="54" t="e">
        <f t="shared" si="6"/>
        <v>#DIV/0!</v>
      </c>
      <c r="T13" s="54" t="e">
        <f t="shared" si="7"/>
        <v>#DIV/0!</v>
      </c>
      <c r="U13" s="55" t="e">
        <f t="shared" si="8"/>
        <v>#DIV/0!</v>
      </c>
      <c r="V13" s="40"/>
      <c r="W13" s="56" t="e">
        <f t="shared" si="14"/>
        <v>#DIV/0!</v>
      </c>
      <c r="X13" s="57">
        <f t="shared" si="15"/>
        <v>0</v>
      </c>
      <c r="Y13" s="57" t="e">
        <f t="shared" si="9"/>
        <v>#DIV/0!</v>
      </c>
      <c r="Z13" s="56" t="e">
        <f t="shared" si="16"/>
        <v>#DIV/0!</v>
      </c>
      <c r="AA13" s="57">
        <f t="shared" si="17"/>
        <v>0</v>
      </c>
      <c r="AB13" s="58" t="e">
        <f t="shared" si="18"/>
        <v>#DIV/0!</v>
      </c>
      <c r="AC13" s="59" t="e">
        <f t="shared" si="10"/>
        <v>#DIV/0!</v>
      </c>
      <c r="AD13" s="60" t="e">
        <f t="shared" si="11"/>
        <v>#DIV/0!</v>
      </c>
      <c r="AE13" s="61" t="e">
        <f t="shared" si="12"/>
        <v>#DIV/0!</v>
      </c>
      <c r="AF13" s="59" t="e">
        <f t="shared" si="19"/>
        <v>#DIV/0!</v>
      </c>
      <c r="AG13" s="60" t="e">
        <f t="shared" si="13"/>
        <v>#DIV/0!</v>
      </c>
      <c r="AH13" s="65" t="e">
        <f t="shared" si="20"/>
        <v>#DIV/0!</v>
      </c>
    </row>
    <row r="14" spans="1:34" x14ac:dyDescent="0.4">
      <c r="A14" s="24" t="s">
        <v>29</v>
      </c>
      <c r="B14" s="25"/>
      <c r="C14" t="s">
        <v>30</v>
      </c>
      <c r="E14" s="14"/>
      <c r="F14" s="15"/>
      <c r="G14" s="15"/>
      <c r="H14" s="15"/>
      <c r="I14" s="15"/>
      <c r="J14" s="16"/>
      <c r="L14" s="5">
        <v>0</v>
      </c>
      <c r="M14" s="55">
        <f>L14*2*PI()*$B$5/(60*$B$4)</f>
        <v>0</v>
      </c>
      <c r="N14" s="53">
        <f>2*$B$19*SIN(M14/2)</f>
        <v>0</v>
      </c>
      <c r="O14" s="54" t="e">
        <f t="shared" si="2"/>
        <v>#DIV/0!</v>
      </c>
      <c r="P14" s="54" t="e">
        <f t="shared" si="3"/>
        <v>#DIV/0!</v>
      </c>
      <c r="Q14" s="55" t="e">
        <f t="shared" si="4"/>
        <v>#DIV/0!</v>
      </c>
      <c r="R14" s="53">
        <f t="shared" si="5"/>
        <v>0</v>
      </c>
      <c r="S14" s="54" t="e">
        <f t="shared" si="6"/>
        <v>#DIV/0!</v>
      </c>
      <c r="T14" s="54" t="e">
        <f t="shared" si="7"/>
        <v>#DIV/0!</v>
      </c>
      <c r="U14" s="55" t="e">
        <f t="shared" si="8"/>
        <v>#DIV/0!</v>
      </c>
      <c r="V14" s="40"/>
      <c r="W14" s="56" t="e">
        <f t="shared" si="14"/>
        <v>#DIV/0!</v>
      </c>
      <c r="X14" s="57">
        <f t="shared" si="15"/>
        <v>0</v>
      </c>
      <c r="Y14" s="57" t="e">
        <f t="shared" si="9"/>
        <v>#DIV/0!</v>
      </c>
      <c r="Z14" s="56" t="e">
        <f t="shared" si="16"/>
        <v>#DIV/0!</v>
      </c>
      <c r="AA14" s="57">
        <f t="shared" si="17"/>
        <v>0</v>
      </c>
      <c r="AB14" s="58" t="e">
        <f t="shared" si="18"/>
        <v>#DIV/0!</v>
      </c>
      <c r="AC14" s="59" t="e">
        <f t="shared" si="10"/>
        <v>#DIV/0!</v>
      </c>
      <c r="AD14" s="60" t="e">
        <f t="shared" si="11"/>
        <v>#DIV/0!</v>
      </c>
      <c r="AE14" s="61" t="e">
        <f t="shared" si="12"/>
        <v>#DIV/0!</v>
      </c>
      <c r="AF14" s="59" t="e">
        <f t="shared" si="19"/>
        <v>#DIV/0!</v>
      </c>
      <c r="AG14" s="60" t="e">
        <f t="shared" si="13"/>
        <v>#DIV/0!</v>
      </c>
      <c r="AH14" s="65" t="e">
        <f t="shared" si="20"/>
        <v>#DIV/0!</v>
      </c>
    </row>
    <row r="15" spans="1:34" x14ac:dyDescent="0.4">
      <c r="A15" s="26" t="s">
        <v>31</v>
      </c>
      <c r="B15" s="27"/>
      <c r="C15" t="s">
        <v>30</v>
      </c>
      <c r="E15" s="14"/>
      <c r="F15" s="15"/>
      <c r="G15" s="15"/>
      <c r="H15" s="15"/>
      <c r="I15" s="15"/>
      <c r="J15" s="16"/>
      <c r="L15" s="5">
        <v>1</v>
      </c>
      <c r="M15" s="55">
        <f t="shared" si="0"/>
        <v>0.10471975511965977</v>
      </c>
      <c r="N15" s="53">
        <f t="shared" ref="N15:N23" si="21">2*$B$19*SIN(M15/2)</f>
        <v>0</v>
      </c>
      <c r="O15" s="54" t="e">
        <f t="shared" si="2"/>
        <v>#DIV/0!</v>
      </c>
      <c r="P15" s="54" t="e">
        <f t="shared" si="3"/>
        <v>#DIV/0!</v>
      </c>
      <c r="Q15" s="55" t="e">
        <f t="shared" si="4"/>
        <v>#DIV/0!</v>
      </c>
      <c r="R15" s="53">
        <f t="shared" si="5"/>
        <v>0</v>
      </c>
      <c r="S15" s="54" t="e">
        <f t="shared" si="6"/>
        <v>#DIV/0!</v>
      </c>
      <c r="T15" s="54" t="e">
        <f t="shared" si="7"/>
        <v>#DIV/0!</v>
      </c>
      <c r="U15" s="55" t="e">
        <f t="shared" si="8"/>
        <v>#DIV/0!</v>
      </c>
      <c r="V15" s="40"/>
      <c r="W15" s="56" t="e">
        <f t="shared" si="14"/>
        <v>#DIV/0!</v>
      </c>
      <c r="X15" s="57">
        <f t="shared" si="15"/>
        <v>0</v>
      </c>
      <c r="Y15" s="57" t="e">
        <f t="shared" si="9"/>
        <v>#DIV/0!</v>
      </c>
      <c r="Z15" s="56" t="e">
        <f t="shared" si="16"/>
        <v>#DIV/0!</v>
      </c>
      <c r="AA15" s="57">
        <f t="shared" si="17"/>
        <v>0</v>
      </c>
      <c r="AB15" s="58" t="e">
        <f t="shared" si="18"/>
        <v>#DIV/0!</v>
      </c>
      <c r="AC15" s="59" t="e">
        <f t="shared" si="10"/>
        <v>#DIV/0!</v>
      </c>
      <c r="AD15" s="60" t="e">
        <f t="shared" si="11"/>
        <v>#DIV/0!</v>
      </c>
      <c r="AE15" s="61" t="e">
        <f t="shared" si="12"/>
        <v>#DIV/0!</v>
      </c>
      <c r="AF15" s="59" t="e">
        <f t="shared" si="19"/>
        <v>#DIV/0!</v>
      </c>
      <c r="AG15" s="60" t="e">
        <f t="shared" si="13"/>
        <v>#DIV/0!</v>
      </c>
      <c r="AH15" s="65" t="e">
        <f t="shared" si="20"/>
        <v>#DIV/0!</v>
      </c>
    </row>
    <row r="16" spans="1:34" x14ac:dyDescent="0.4">
      <c r="E16" s="14"/>
      <c r="F16" s="15"/>
      <c r="G16" s="15"/>
      <c r="H16" s="15"/>
      <c r="I16" s="15"/>
      <c r="J16" s="16"/>
      <c r="L16" s="5">
        <v>2</v>
      </c>
      <c r="M16" s="55">
        <f t="shared" si="0"/>
        <v>0.20943951023931953</v>
      </c>
      <c r="N16" s="53">
        <f t="shared" si="21"/>
        <v>0</v>
      </c>
      <c r="O16" s="54" t="e">
        <f t="shared" si="2"/>
        <v>#DIV/0!</v>
      </c>
      <c r="P16" s="54" t="e">
        <f t="shared" si="3"/>
        <v>#DIV/0!</v>
      </c>
      <c r="Q16" s="55" t="e">
        <f t="shared" si="4"/>
        <v>#DIV/0!</v>
      </c>
      <c r="R16" s="53">
        <f t="shared" si="5"/>
        <v>0</v>
      </c>
      <c r="S16" s="54" t="e">
        <f t="shared" si="6"/>
        <v>#DIV/0!</v>
      </c>
      <c r="T16" s="54" t="e">
        <f t="shared" si="7"/>
        <v>#DIV/0!</v>
      </c>
      <c r="U16" s="55" t="e">
        <f t="shared" si="8"/>
        <v>#DIV/0!</v>
      </c>
      <c r="V16" s="40"/>
      <c r="W16" s="56" t="e">
        <f t="shared" si="14"/>
        <v>#DIV/0!</v>
      </c>
      <c r="X16" s="57">
        <f t="shared" si="15"/>
        <v>0</v>
      </c>
      <c r="Y16" s="57" t="e">
        <f t="shared" si="9"/>
        <v>#DIV/0!</v>
      </c>
      <c r="Z16" s="56" t="e">
        <f t="shared" si="16"/>
        <v>#DIV/0!</v>
      </c>
      <c r="AA16" s="57">
        <f t="shared" si="17"/>
        <v>0</v>
      </c>
      <c r="AB16" s="58" t="e">
        <f t="shared" si="18"/>
        <v>#DIV/0!</v>
      </c>
      <c r="AC16" s="59" t="e">
        <f t="shared" si="10"/>
        <v>#DIV/0!</v>
      </c>
      <c r="AD16" s="60" t="e">
        <f t="shared" si="11"/>
        <v>#DIV/0!</v>
      </c>
      <c r="AE16" s="61" t="e">
        <f t="shared" si="12"/>
        <v>#DIV/0!</v>
      </c>
      <c r="AF16" s="59" t="e">
        <f t="shared" si="19"/>
        <v>#DIV/0!</v>
      </c>
      <c r="AG16" s="60" t="e">
        <f t="shared" si="13"/>
        <v>#DIV/0!</v>
      </c>
      <c r="AH16" s="65" t="e">
        <f t="shared" si="20"/>
        <v>#DIV/0!</v>
      </c>
    </row>
    <row r="17" spans="1:34" x14ac:dyDescent="0.4">
      <c r="A17" t="s">
        <v>33</v>
      </c>
      <c r="B17" s="28">
        <f>SQRT((B10-B14)^2+(B11-B15)^2)</f>
        <v>0</v>
      </c>
      <c r="C17" t="s">
        <v>30</v>
      </c>
      <c r="E17" s="14"/>
      <c r="F17" s="15"/>
      <c r="G17" s="15"/>
      <c r="H17" s="15"/>
      <c r="I17" s="15"/>
      <c r="J17" s="16"/>
      <c r="L17" s="5">
        <v>3</v>
      </c>
      <c r="M17" s="55">
        <f t="shared" si="0"/>
        <v>0.31415926535897926</v>
      </c>
      <c r="N17" s="53">
        <f t="shared" si="21"/>
        <v>0</v>
      </c>
      <c r="O17" s="54" t="e">
        <f t="shared" si="2"/>
        <v>#DIV/0!</v>
      </c>
      <c r="P17" s="54" t="e">
        <f t="shared" si="3"/>
        <v>#DIV/0!</v>
      </c>
      <c r="Q17" s="55" t="e">
        <f t="shared" si="4"/>
        <v>#DIV/0!</v>
      </c>
      <c r="R17" s="53">
        <f t="shared" si="5"/>
        <v>0</v>
      </c>
      <c r="S17" s="54" t="e">
        <f t="shared" si="6"/>
        <v>#DIV/0!</v>
      </c>
      <c r="T17" s="54" t="e">
        <f t="shared" si="7"/>
        <v>#DIV/0!</v>
      </c>
      <c r="U17" s="55" t="e">
        <f t="shared" si="8"/>
        <v>#DIV/0!</v>
      </c>
      <c r="V17" s="40"/>
      <c r="W17" s="56" t="e">
        <f t="shared" si="14"/>
        <v>#DIV/0!</v>
      </c>
      <c r="X17" s="57">
        <f t="shared" si="15"/>
        <v>0</v>
      </c>
      <c r="Y17" s="57" t="e">
        <f t="shared" si="9"/>
        <v>#DIV/0!</v>
      </c>
      <c r="Z17" s="56" t="e">
        <f t="shared" si="16"/>
        <v>#DIV/0!</v>
      </c>
      <c r="AA17" s="57">
        <f t="shared" si="17"/>
        <v>0</v>
      </c>
      <c r="AB17" s="58" t="e">
        <f t="shared" si="18"/>
        <v>#DIV/0!</v>
      </c>
      <c r="AC17" s="59" t="e">
        <f t="shared" si="10"/>
        <v>#DIV/0!</v>
      </c>
      <c r="AD17" s="60" t="e">
        <f t="shared" si="11"/>
        <v>#DIV/0!</v>
      </c>
      <c r="AE17" s="61" t="e">
        <f t="shared" si="12"/>
        <v>#DIV/0!</v>
      </c>
      <c r="AF17" s="59" t="e">
        <f t="shared" si="19"/>
        <v>#DIV/0!</v>
      </c>
      <c r="AG17" s="60" t="e">
        <f t="shared" si="13"/>
        <v>#DIV/0!</v>
      </c>
      <c r="AH17" s="65" t="e">
        <f t="shared" si="20"/>
        <v>#DIV/0!</v>
      </c>
    </row>
    <row r="18" spans="1:34" x14ac:dyDescent="0.4">
      <c r="A18" t="s">
        <v>34</v>
      </c>
      <c r="B18" s="28">
        <f>B17/12</f>
        <v>0</v>
      </c>
      <c r="C18" t="s">
        <v>30</v>
      </c>
      <c r="E18" s="14"/>
      <c r="F18" s="15"/>
      <c r="G18" s="15"/>
      <c r="H18" s="15"/>
      <c r="I18" s="15"/>
      <c r="J18" s="16"/>
      <c r="L18" s="5">
        <v>4</v>
      </c>
      <c r="M18" s="55">
        <f t="shared" si="0"/>
        <v>0.41887902047863906</v>
      </c>
      <c r="N18" s="53">
        <f t="shared" si="21"/>
        <v>0</v>
      </c>
      <c r="O18" s="54" t="e">
        <f t="shared" si="2"/>
        <v>#DIV/0!</v>
      </c>
      <c r="P18" s="54" t="e">
        <f t="shared" si="3"/>
        <v>#DIV/0!</v>
      </c>
      <c r="Q18" s="55" t="e">
        <f t="shared" si="4"/>
        <v>#DIV/0!</v>
      </c>
      <c r="R18" s="53">
        <f t="shared" si="5"/>
        <v>0</v>
      </c>
      <c r="S18" s="54" t="e">
        <f t="shared" si="6"/>
        <v>#DIV/0!</v>
      </c>
      <c r="T18" s="54" t="e">
        <f t="shared" si="7"/>
        <v>#DIV/0!</v>
      </c>
      <c r="U18" s="55" t="e">
        <f t="shared" si="8"/>
        <v>#DIV/0!</v>
      </c>
      <c r="V18" s="40"/>
      <c r="W18" s="56" t="e">
        <f t="shared" si="14"/>
        <v>#DIV/0!</v>
      </c>
      <c r="X18" s="57">
        <f t="shared" si="15"/>
        <v>0</v>
      </c>
      <c r="Y18" s="57" t="e">
        <f t="shared" si="9"/>
        <v>#DIV/0!</v>
      </c>
      <c r="Z18" s="56" t="e">
        <f t="shared" si="16"/>
        <v>#DIV/0!</v>
      </c>
      <c r="AA18" s="57">
        <f t="shared" si="17"/>
        <v>0</v>
      </c>
      <c r="AB18" s="58" t="e">
        <f t="shared" si="18"/>
        <v>#DIV/0!</v>
      </c>
      <c r="AC18" s="59" t="e">
        <f t="shared" si="10"/>
        <v>#DIV/0!</v>
      </c>
      <c r="AD18" s="60" t="e">
        <f t="shared" si="11"/>
        <v>#DIV/0!</v>
      </c>
      <c r="AE18" s="61" t="e">
        <f t="shared" si="12"/>
        <v>#DIV/0!</v>
      </c>
      <c r="AF18" s="59" t="e">
        <f t="shared" si="19"/>
        <v>#DIV/0!</v>
      </c>
      <c r="AG18" s="60" t="e">
        <f t="shared" si="13"/>
        <v>#DIV/0!</v>
      </c>
      <c r="AH18" s="65" t="e">
        <f t="shared" si="20"/>
        <v>#DIV/0!</v>
      </c>
    </row>
    <row r="19" spans="1:34" x14ac:dyDescent="0.4">
      <c r="A19" t="s">
        <v>35</v>
      </c>
      <c r="B19" s="28">
        <f>B17*5/6</f>
        <v>0</v>
      </c>
      <c r="C19" t="s">
        <v>30</v>
      </c>
      <c r="E19" s="14"/>
      <c r="F19" s="15"/>
      <c r="G19" s="15"/>
      <c r="H19" s="15"/>
      <c r="I19" s="15"/>
      <c r="J19" s="16"/>
      <c r="L19" s="5">
        <v>5</v>
      </c>
      <c r="M19" s="55">
        <f t="shared" si="0"/>
        <v>0.52359877559829882</v>
      </c>
      <c r="N19" s="53">
        <f t="shared" si="21"/>
        <v>0</v>
      </c>
      <c r="O19" s="54" t="e">
        <f t="shared" si="2"/>
        <v>#DIV/0!</v>
      </c>
      <c r="P19" s="54" t="e">
        <f t="shared" si="3"/>
        <v>#DIV/0!</v>
      </c>
      <c r="Q19" s="55" t="e">
        <f t="shared" si="4"/>
        <v>#DIV/0!</v>
      </c>
      <c r="R19" s="53">
        <f t="shared" si="5"/>
        <v>0</v>
      </c>
      <c r="S19" s="54" t="e">
        <f t="shared" si="6"/>
        <v>#DIV/0!</v>
      </c>
      <c r="T19" s="54" t="e">
        <f t="shared" si="7"/>
        <v>#DIV/0!</v>
      </c>
      <c r="U19" s="55" t="e">
        <f t="shared" si="8"/>
        <v>#DIV/0!</v>
      </c>
      <c r="V19" s="40"/>
      <c r="W19" s="56" t="e">
        <f t="shared" si="14"/>
        <v>#DIV/0!</v>
      </c>
      <c r="X19" s="57">
        <f t="shared" si="15"/>
        <v>0</v>
      </c>
      <c r="Y19" s="57" t="e">
        <f t="shared" si="9"/>
        <v>#DIV/0!</v>
      </c>
      <c r="Z19" s="56" t="e">
        <f t="shared" si="16"/>
        <v>#DIV/0!</v>
      </c>
      <c r="AA19" s="57">
        <f t="shared" si="17"/>
        <v>0</v>
      </c>
      <c r="AB19" s="58" t="e">
        <f t="shared" si="18"/>
        <v>#DIV/0!</v>
      </c>
      <c r="AC19" s="66" t="e">
        <f>1-Q19</f>
        <v>#DIV/0!</v>
      </c>
      <c r="AD19" s="60" t="e">
        <f t="shared" si="11"/>
        <v>#DIV/0!</v>
      </c>
      <c r="AE19" s="61" t="e">
        <f t="shared" si="12"/>
        <v>#DIV/0!</v>
      </c>
      <c r="AF19" s="59" t="e">
        <f t="shared" si="19"/>
        <v>#DIV/0!</v>
      </c>
      <c r="AG19" s="60" t="e">
        <f t="shared" si="13"/>
        <v>#DIV/0!</v>
      </c>
      <c r="AH19" s="65" t="e">
        <f t="shared" si="20"/>
        <v>#DIV/0!</v>
      </c>
    </row>
    <row r="20" spans="1:34" x14ac:dyDescent="0.4">
      <c r="A20" t="s">
        <v>36</v>
      </c>
      <c r="B20" s="28">
        <f>B17*65/60</f>
        <v>0</v>
      </c>
      <c r="C20" t="s">
        <v>30</v>
      </c>
      <c r="E20" s="14"/>
      <c r="F20" s="15"/>
      <c r="G20" s="15"/>
      <c r="H20" s="15"/>
      <c r="I20" s="15"/>
      <c r="J20" s="16"/>
      <c r="L20" s="5">
        <v>6</v>
      </c>
      <c r="M20" s="55">
        <f t="shared" si="0"/>
        <v>0.62831853071795851</v>
      </c>
      <c r="N20" s="53">
        <f t="shared" si="21"/>
        <v>0</v>
      </c>
      <c r="O20" s="54" t="e">
        <f t="shared" si="2"/>
        <v>#DIV/0!</v>
      </c>
      <c r="P20" s="54" t="e">
        <f t="shared" si="3"/>
        <v>#DIV/0!</v>
      </c>
      <c r="Q20" s="55" t="e">
        <f t="shared" si="4"/>
        <v>#DIV/0!</v>
      </c>
      <c r="R20" s="53">
        <f t="shared" si="5"/>
        <v>0</v>
      </c>
      <c r="S20" s="54" t="e">
        <f t="shared" si="6"/>
        <v>#DIV/0!</v>
      </c>
      <c r="T20" s="54" t="e">
        <f t="shared" si="7"/>
        <v>#DIV/0!</v>
      </c>
      <c r="U20" s="55" t="e">
        <f t="shared" si="8"/>
        <v>#DIV/0!</v>
      </c>
      <c r="V20" s="40"/>
      <c r="W20" s="56" t="e">
        <f t="shared" si="14"/>
        <v>#DIV/0!</v>
      </c>
      <c r="X20" s="57">
        <f t="shared" si="15"/>
        <v>0</v>
      </c>
      <c r="Y20" s="57" t="e">
        <f t="shared" si="9"/>
        <v>#DIV/0!</v>
      </c>
      <c r="Z20" s="56" t="e">
        <f t="shared" si="16"/>
        <v>#DIV/0!</v>
      </c>
      <c r="AA20" s="57">
        <f t="shared" si="17"/>
        <v>0</v>
      </c>
      <c r="AB20" s="58" t="e">
        <f t="shared" si="18"/>
        <v>#DIV/0!</v>
      </c>
      <c r="AC20" s="59" t="e">
        <f t="shared" si="10"/>
        <v>#DIV/0!</v>
      </c>
      <c r="AD20" s="60" t="e">
        <f t="shared" si="11"/>
        <v>#DIV/0!</v>
      </c>
      <c r="AE20" s="61" t="e">
        <f t="shared" si="12"/>
        <v>#DIV/0!</v>
      </c>
      <c r="AF20" s="59" t="e">
        <f t="shared" si="19"/>
        <v>#DIV/0!</v>
      </c>
      <c r="AG20" s="60" t="e">
        <f t="shared" si="13"/>
        <v>#DIV/0!</v>
      </c>
      <c r="AH20" s="65" t="e">
        <f t="shared" si="20"/>
        <v>#DIV/0!</v>
      </c>
    </row>
    <row r="21" spans="1:34" x14ac:dyDescent="0.4">
      <c r="E21" s="14"/>
      <c r="F21" s="15"/>
      <c r="G21" s="15"/>
      <c r="H21" s="15"/>
      <c r="I21" s="15"/>
      <c r="J21" s="16"/>
      <c r="L21" s="5">
        <v>7</v>
      </c>
      <c r="M21" s="55">
        <f t="shared" si="0"/>
        <v>0.73303828583761832</v>
      </c>
      <c r="N21" s="53">
        <f t="shared" si="21"/>
        <v>0</v>
      </c>
      <c r="O21" s="54" t="e">
        <f t="shared" si="2"/>
        <v>#DIV/0!</v>
      </c>
      <c r="P21" s="54" t="e">
        <f t="shared" si="3"/>
        <v>#DIV/0!</v>
      </c>
      <c r="Q21" s="55" t="e">
        <f t="shared" si="4"/>
        <v>#DIV/0!</v>
      </c>
      <c r="R21" s="53">
        <f t="shared" si="5"/>
        <v>0</v>
      </c>
      <c r="S21" s="54" t="e">
        <f t="shared" si="6"/>
        <v>#DIV/0!</v>
      </c>
      <c r="T21" s="54" t="e">
        <f t="shared" si="7"/>
        <v>#DIV/0!</v>
      </c>
      <c r="U21" s="55" t="e">
        <f t="shared" si="8"/>
        <v>#DIV/0!</v>
      </c>
      <c r="V21" s="40"/>
      <c r="W21" s="56" t="e">
        <f t="shared" si="14"/>
        <v>#DIV/0!</v>
      </c>
      <c r="X21" s="57">
        <f t="shared" si="15"/>
        <v>0</v>
      </c>
      <c r="Y21" s="57" t="e">
        <f t="shared" si="9"/>
        <v>#DIV/0!</v>
      </c>
      <c r="Z21" s="56" t="e">
        <f t="shared" si="16"/>
        <v>#DIV/0!</v>
      </c>
      <c r="AA21" s="57">
        <f t="shared" si="17"/>
        <v>0</v>
      </c>
      <c r="AB21" s="58" t="e">
        <f t="shared" si="18"/>
        <v>#DIV/0!</v>
      </c>
      <c r="AC21" s="59" t="e">
        <f t="shared" si="10"/>
        <v>#DIV/0!</v>
      </c>
      <c r="AD21" s="60" t="e">
        <f t="shared" si="11"/>
        <v>#DIV/0!</v>
      </c>
      <c r="AE21" s="61" t="e">
        <f t="shared" si="12"/>
        <v>#DIV/0!</v>
      </c>
      <c r="AF21" s="59" t="e">
        <f t="shared" si="19"/>
        <v>#DIV/0!</v>
      </c>
      <c r="AG21" s="60" t="e">
        <f t="shared" si="13"/>
        <v>#DIV/0!</v>
      </c>
      <c r="AH21" s="65" t="e">
        <f t="shared" si="20"/>
        <v>#DIV/0!</v>
      </c>
    </row>
    <row r="22" spans="1:34" x14ac:dyDescent="0.4">
      <c r="E22" s="14"/>
      <c r="F22" s="15"/>
      <c r="G22" s="15"/>
      <c r="H22" s="15"/>
      <c r="I22" s="15"/>
      <c r="J22" s="16"/>
      <c r="L22" s="5">
        <v>8</v>
      </c>
      <c r="M22" s="55">
        <f t="shared" si="0"/>
        <v>0.83775804095727813</v>
      </c>
      <c r="N22" s="53">
        <f t="shared" si="21"/>
        <v>0</v>
      </c>
      <c r="O22" s="54" t="e">
        <f t="shared" si="2"/>
        <v>#DIV/0!</v>
      </c>
      <c r="P22" s="54" t="e">
        <f t="shared" si="3"/>
        <v>#DIV/0!</v>
      </c>
      <c r="Q22" s="55" t="e">
        <f t="shared" si="4"/>
        <v>#DIV/0!</v>
      </c>
      <c r="R22" s="53">
        <f t="shared" si="5"/>
        <v>0</v>
      </c>
      <c r="S22" s="54" t="e">
        <f t="shared" si="6"/>
        <v>#DIV/0!</v>
      </c>
      <c r="T22" s="54" t="e">
        <f t="shared" si="7"/>
        <v>#DIV/0!</v>
      </c>
      <c r="U22" s="55" t="e">
        <f t="shared" si="8"/>
        <v>#DIV/0!</v>
      </c>
      <c r="V22" s="40"/>
      <c r="W22" s="56" t="e">
        <f t="shared" si="14"/>
        <v>#DIV/0!</v>
      </c>
      <c r="X22" s="57">
        <f t="shared" si="15"/>
        <v>0</v>
      </c>
      <c r="Y22" s="57" t="e">
        <f t="shared" si="9"/>
        <v>#DIV/0!</v>
      </c>
      <c r="Z22" s="56" t="e">
        <f t="shared" si="16"/>
        <v>#DIV/0!</v>
      </c>
      <c r="AA22" s="57">
        <f t="shared" si="17"/>
        <v>0</v>
      </c>
      <c r="AB22" s="58" t="e">
        <f t="shared" si="18"/>
        <v>#DIV/0!</v>
      </c>
      <c r="AC22" s="59" t="e">
        <f t="shared" si="10"/>
        <v>#DIV/0!</v>
      </c>
      <c r="AD22" s="60" t="e">
        <f t="shared" si="11"/>
        <v>#DIV/0!</v>
      </c>
      <c r="AE22" s="61" t="e">
        <f t="shared" si="12"/>
        <v>#DIV/0!</v>
      </c>
      <c r="AF22" s="59" t="e">
        <f t="shared" si="19"/>
        <v>#DIV/0!</v>
      </c>
      <c r="AG22" s="60" t="e">
        <f t="shared" si="13"/>
        <v>#DIV/0!</v>
      </c>
      <c r="AH22" s="65" t="e">
        <f t="shared" si="20"/>
        <v>#DIV/0!</v>
      </c>
    </row>
    <row r="23" spans="1:34" x14ac:dyDescent="0.4">
      <c r="E23" s="29"/>
      <c r="F23" s="30"/>
      <c r="G23" s="30"/>
      <c r="H23" s="30"/>
      <c r="I23" s="30"/>
      <c r="J23" s="31"/>
      <c r="L23" s="10">
        <v>9</v>
      </c>
      <c r="M23" s="67">
        <f t="shared" si="0"/>
        <v>0.94247779607693782</v>
      </c>
      <c r="N23" s="68">
        <f t="shared" si="21"/>
        <v>0</v>
      </c>
      <c r="O23" s="69" t="e">
        <f t="shared" si="2"/>
        <v>#DIV/0!</v>
      </c>
      <c r="P23" s="69" t="e">
        <f t="shared" si="3"/>
        <v>#DIV/0!</v>
      </c>
      <c r="Q23" s="67" t="e">
        <f t="shared" si="4"/>
        <v>#DIV/0!</v>
      </c>
      <c r="R23" s="68">
        <f t="shared" si="5"/>
        <v>0</v>
      </c>
      <c r="S23" s="69" t="e">
        <f t="shared" si="6"/>
        <v>#DIV/0!</v>
      </c>
      <c r="T23" s="69" t="e">
        <f t="shared" si="7"/>
        <v>#DIV/0!</v>
      </c>
      <c r="U23" s="67" t="e">
        <f t="shared" si="8"/>
        <v>#DIV/0!</v>
      </c>
      <c r="V23" s="40"/>
      <c r="W23" s="70" t="e">
        <f t="shared" si="14"/>
        <v>#DIV/0!</v>
      </c>
      <c r="X23" s="71">
        <f t="shared" si="15"/>
        <v>0</v>
      </c>
      <c r="Y23" s="71" t="e">
        <f t="shared" si="9"/>
        <v>#DIV/0!</v>
      </c>
      <c r="Z23" s="56" t="e">
        <f t="shared" si="16"/>
        <v>#DIV/0!</v>
      </c>
      <c r="AA23" s="71">
        <f t="shared" si="17"/>
        <v>0</v>
      </c>
      <c r="AB23" s="58" t="e">
        <f t="shared" si="18"/>
        <v>#DIV/0!</v>
      </c>
      <c r="AC23" s="72" t="e">
        <f t="shared" si="10"/>
        <v>#DIV/0!</v>
      </c>
      <c r="AD23" s="73" t="e">
        <f t="shared" si="11"/>
        <v>#DIV/0!</v>
      </c>
      <c r="AE23" s="74" t="e">
        <f t="shared" si="12"/>
        <v>#DIV/0!</v>
      </c>
      <c r="AF23" s="72" t="e">
        <f t="shared" si="19"/>
        <v>#DIV/0!</v>
      </c>
      <c r="AG23" s="73" t="e">
        <f t="shared" si="13"/>
        <v>#DIV/0!</v>
      </c>
      <c r="AH23" s="75" t="e">
        <f t="shared" si="20"/>
        <v>#DIV/0!</v>
      </c>
    </row>
  </sheetData>
  <sheetProtection algorithmName="SHA-512" hashValue="4gnKBcH8JevAROz7Bw0ZgvQgOuWcO28WL4seowmXmA3lOorqgDu6FwVyKtsPBeKLKsaacbCAzqliP3EGe/vHtA==" saltValue="+cRhjdQdeoNKLIWCcle3bw==" spinCount="100000" sheet="1" objects="1" scenarios="1"/>
  <mergeCells count="9">
    <mergeCell ref="E1:J1"/>
    <mergeCell ref="N1:Q1"/>
    <mergeCell ref="R1:U1"/>
    <mergeCell ref="W1:AB1"/>
    <mergeCell ref="AC1:AH1"/>
    <mergeCell ref="W2:Y2"/>
    <mergeCell ref="Z2:AB2"/>
    <mergeCell ref="AC2:AE2"/>
    <mergeCell ref="AF2:AH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2756-BA9F-4C33-8390-592DD9760318}">
  <dimension ref="A1:M29"/>
  <sheetViews>
    <sheetView zoomScale="70" zoomScaleNormal="70" workbookViewId="0">
      <selection activeCell="M21" sqref="M21"/>
    </sheetView>
  </sheetViews>
  <sheetFormatPr defaultRowHeight="18.75" x14ac:dyDescent="0.4"/>
  <cols>
    <col min="2" max="5" width="11.25" customWidth="1"/>
    <col min="6" max="11" width="11.25" style="4" customWidth="1"/>
    <col min="12" max="13" width="11.25" customWidth="1"/>
  </cols>
  <sheetData>
    <row r="1" spans="1:13" x14ac:dyDescent="0.4">
      <c r="B1" s="1" t="s">
        <v>3</v>
      </c>
      <c r="C1" s="2"/>
      <c r="D1" s="2"/>
      <c r="E1" s="2"/>
      <c r="F1" s="2"/>
      <c r="G1" s="3"/>
      <c r="H1" s="1" t="s">
        <v>37</v>
      </c>
      <c r="I1" s="2"/>
      <c r="J1" s="2"/>
      <c r="K1" s="2"/>
      <c r="L1" s="2"/>
      <c r="M1" s="3"/>
    </row>
    <row r="2" spans="1:13" x14ac:dyDescent="0.4">
      <c r="B2" s="1" t="s">
        <v>1</v>
      </c>
      <c r="C2" s="2"/>
      <c r="D2" s="3"/>
      <c r="E2" s="1" t="s">
        <v>2</v>
      </c>
      <c r="F2" s="2"/>
      <c r="G2" s="3"/>
      <c r="H2" s="1" t="s">
        <v>1</v>
      </c>
      <c r="I2" s="2"/>
      <c r="J2" s="3"/>
      <c r="K2" s="1" t="s">
        <v>2</v>
      </c>
      <c r="L2" s="2"/>
      <c r="M2" s="3"/>
    </row>
    <row r="3" spans="1:13" x14ac:dyDescent="0.4">
      <c r="A3" s="4" t="s">
        <v>11</v>
      </c>
      <c r="B3" s="5" t="s">
        <v>17</v>
      </c>
      <c r="C3" s="4" t="s">
        <v>18</v>
      </c>
      <c r="D3" s="6" t="s">
        <v>19</v>
      </c>
      <c r="E3" s="5" t="s">
        <v>17</v>
      </c>
      <c r="F3" s="4" t="s">
        <v>18</v>
      </c>
      <c r="G3" s="6" t="s">
        <v>20</v>
      </c>
      <c r="H3" s="5" t="s">
        <v>17</v>
      </c>
      <c r="I3" s="4" t="s">
        <v>18</v>
      </c>
      <c r="J3" s="6" t="s">
        <v>19</v>
      </c>
      <c r="K3" s="5" t="s">
        <v>17</v>
      </c>
      <c r="L3" s="4" t="s">
        <v>18</v>
      </c>
      <c r="M3" s="6" t="s">
        <v>20</v>
      </c>
    </row>
    <row r="4" spans="1:13" x14ac:dyDescent="0.4">
      <c r="A4" s="17">
        <v>-10</v>
      </c>
      <c r="B4" s="35" t="e">
        <f>データの入力!W4</f>
        <v>#DIV/0!</v>
      </c>
      <c r="C4" s="36">
        <f>データの入力!X4</f>
        <v>0</v>
      </c>
      <c r="D4" s="18" t="e">
        <f>データの入力!Y4</f>
        <v>#DIV/0!</v>
      </c>
      <c r="E4" s="35" t="e">
        <f>データの入力!Z4</f>
        <v>#DIV/0!</v>
      </c>
      <c r="F4" s="36">
        <f>データの入力!AA4</f>
        <v>0</v>
      </c>
      <c r="G4" s="18" t="e">
        <f>データの入力!AB4</f>
        <v>#DIV/0!</v>
      </c>
      <c r="H4" s="35" t="e">
        <f>データの入力!AC4</f>
        <v>#DIV/0!</v>
      </c>
      <c r="I4" s="36" t="e">
        <f>データの入力!AD4</f>
        <v>#DIV/0!</v>
      </c>
      <c r="J4" s="18" t="e">
        <f>データの入力!AE4</f>
        <v>#DIV/0!</v>
      </c>
      <c r="K4" s="35" t="e">
        <f>データの入力!AF4</f>
        <v>#DIV/0!</v>
      </c>
      <c r="L4" s="36" t="e">
        <f>データの入力!AG4</f>
        <v>#DIV/0!</v>
      </c>
      <c r="M4" s="18" t="e">
        <f>データの入力!AH4</f>
        <v>#DIV/0!</v>
      </c>
    </row>
    <row r="5" spans="1:13" x14ac:dyDescent="0.4">
      <c r="A5" s="5">
        <v>-9</v>
      </c>
      <c r="B5" s="19" t="e">
        <f>データの入力!W5</f>
        <v>#DIV/0!</v>
      </c>
      <c r="C5" s="20">
        <f>データの入力!X5</f>
        <v>0</v>
      </c>
      <c r="D5" s="21" t="e">
        <f>データの入力!Y5</f>
        <v>#DIV/0!</v>
      </c>
      <c r="E5" s="19" t="e">
        <f>データの入力!Z5</f>
        <v>#DIV/0!</v>
      </c>
      <c r="F5" s="20">
        <f>データの入力!AA5</f>
        <v>0</v>
      </c>
      <c r="G5" s="21" t="e">
        <f>データの入力!AB5</f>
        <v>#DIV/0!</v>
      </c>
      <c r="H5" s="19" t="e">
        <f>データの入力!AC5</f>
        <v>#DIV/0!</v>
      </c>
      <c r="I5" s="20" t="e">
        <f>データの入力!AD5</f>
        <v>#DIV/0!</v>
      </c>
      <c r="J5" s="21" t="e">
        <f>データの入力!AE5</f>
        <v>#DIV/0!</v>
      </c>
      <c r="K5" s="19" t="e">
        <f>データの入力!AF5</f>
        <v>#DIV/0!</v>
      </c>
      <c r="L5" s="20" t="e">
        <f>データの入力!AG5</f>
        <v>#DIV/0!</v>
      </c>
      <c r="M5" s="21" t="e">
        <f>データの入力!AH5</f>
        <v>#DIV/0!</v>
      </c>
    </row>
    <row r="6" spans="1:13" x14ac:dyDescent="0.4">
      <c r="A6" s="5">
        <v>-8</v>
      </c>
      <c r="B6" s="19" t="e">
        <f>データの入力!W6</f>
        <v>#DIV/0!</v>
      </c>
      <c r="C6" s="20">
        <f>データの入力!X6</f>
        <v>0</v>
      </c>
      <c r="D6" s="21" t="e">
        <f>データの入力!Y6</f>
        <v>#DIV/0!</v>
      </c>
      <c r="E6" s="19" t="e">
        <f>データの入力!Z6</f>
        <v>#DIV/0!</v>
      </c>
      <c r="F6" s="20">
        <f>データの入力!AA6</f>
        <v>0</v>
      </c>
      <c r="G6" s="21" t="e">
        <f>データの入力!AB6</f>
        <v>#DIV/0!</v>
      </c>
      <c r="H6" s="19" t="e">
        <f>データの入力!AC6</f>
        <v>#DIV/0!</v>
      </c>
      <c r="I6" s="20" t="e">
        <f>データの入力!AD6</f>
        <v>#DIV/0!</v>
      </c>
      <c r="J6" s="21" t="e">
        <f>データの入力!AE6</f>
        <v>#DIV/0!</v>
      </c>
      <c r="K6" s="19" t="e">
        <f>データの入力!AF6</f>
        <v>#DIV/0!</v>
      </c>
      <c r="L6" s="20" t="e">
        <f>データの入力!AG6</f>
        <v>#DIV/0!</v>
      </c>
      <c r="M6" s="21" t="e">
        <f>データの入力!AH6</f>
        <v>#DIV/0!</v>
      </c>
    </row>
    <row r="7" spans="1:13" x14ac:dyDescent="0.4">
      <c r="A7" s="5">
        <v>-7</v>
      </c>
      <c r="B7" s="19" t="e">
        <f>データの入力!W7</f>
        <v>#DIV/0!</v>
      </c>
      <c r="C7" s="20">
        <f>データの入力!X7</f>
        <v>0</v>
      </c>
      <c r="D7" s="21" t="e">
        <f>データの入力!Y7</f>
        <v>#DIV/0!</v>
      </c>
      <c r="E7" s="19" t="e">
        <f>データの入力!Z7</f>
        <v>#DIV/0!</v>
      </c>
      <c r="F7" s="20">
        <f>データの入力!AA7</f>
        <v>0</v>
      </c>
      <c r="G7" s="21" t="e">
        <f>データの入力!AB7</f>
        <v>#DIV/0!</v>
      </c>
      <c r="H7" s="19" t="e">
        <f>データの入力!AC7</f>
        <v>#DIV/0!</v>
      </c>
      <c r="I7" s="20" t="e">
        <f>データの入力!AD7</f>
        <v>#DIV/0!</v>
      </c>
      <c r="J7" s="21" t="e">
        <f>データの入力!AE7</f>
        <v>#DIV/0!</v>
      </c>
      <c r="K7" s="19" t="e">
        <f>データの入力!AF7</f>
        <v>#DIV/0!</v>
      </c>
      <c r="L7" s="20" t="e">
        <f>データの入力!AG7</f>
        <v>#DIV/0!</v>
      </c>
      <c r="M7" s="21" t="e">
        <f>データの入力!AH7</f>
        <v>#DIV/0!</v>
      </c>
    </row>
    <row r="8" spans="1:13" x14ac:dyDescent="0.4">
      <c r="A8" s="5">
        <v>-6</v>
      </c>
      <c r="B8" s="19" t="e">
        <f>データの入力!W8</f>
        <v>#DIV/0!</v>
      </c>
      <c r="C8" s="20">
        <f>データの入力!X8</f>
        <v>0</v>
      </c>
      <c r="D8" s="21" t="e">
        <f>データの入力!Y8</f>
        <v>#DIV/0!</v>
      </c>
      <c r="E8" s="19" t="e">
        <f>データの入力!Z8</f>
        <v>#DIV/0!</v>
      </c>
      <c r="F8" s="20">
        <f>データの入力!AA8</f>
        <v>0</v>
      </c>
      <c r="G8" s="21" t="e">
        <f>データの入力!AB8</f>
        <v>#DIV/0!</v>
      </c>
      <c r="H8" s="19" t="e">
        <f>データの入力!AC8</f>
        <v>#DIV/0!</v>
      </c>
      <c r="I8" s="20" t="e">
        <f>データの入力!AD8</f>
        <v>#DIV/0!</v>
      </c>
      <c r="J8" s="21" t="e">
        <f>データの入力!AE8</f>
        <v>#DIV/0!</v>
      </c>
      <c r="K8" s="19" t="e">
        <f>データの入力!AF8</f>
        <v>#DIV/0!</v>
      </c>
      <c r="L8" s="20" t="e">
        <f>データの入力!AG8</f>
        <v>#DIV/0!</v>
      </c>
      <c r="M8" s="21" t="e">
        <f>データの入力!AH8</f>
        <v>#DIV/0!</v>
      </c>
    </row>
    <row r="9" spans="1:13" x14ac:dyDescent="0.4">
      <c r="A9" s="5">
        <v>-5</v>
      </c>
      <c r="B9" s="19" t="e">
        <f>データの入力!W9</f>
        <v>#DIV/0!</v>
      </c>
      <c r="C9" s="20">
        <f>データの入力!X9</f>
        <v>0</v>
      </c>
      <c r="D9" s="21" t="e">
        <f>データの入力!Y9</f>
        <v>#DIV/0!</v>
      </c>
      <c r="E9" s="19" t="e">
        <f>データの入力!Z9</f>
        <v>#DIV/0!</v>
      </c>
      <c r="F9" s="20">
        <f>データの入力!AA9</f>
        <v>0</v>
      </c>
      <c r="G9" s="21" t="e">
        <f>データの入力!AB9</f>
        <v>#DIV/0!</v>
      </c>
      <c r="H9" s="19" t="e">
        <f>データの入力!AC9</f>
        <v>#DIV/0!</v>
      </c>
      <c r="I9" s="20" t="e">
        <f>データの入力!AD9</f>
        <v>#DIV/0!</v>
      </c>
      <c r="J9" s="21" t="e">
        <f>データの入力!AE9</f>
        <v>#DIV/0!</v>
      </c>
      <c r="K9" s="19" t="e">
        <f>データの入力!AF9</f>
        <v>#DIV/0!</v>
      </c>
      <c r="L9" s="20" t="e">
        <f>データの入力!AG9</f>
        <v>#DIV/0!</v>
      </c>
      <c r="M9" s="21" t="e">
        <f>データの入力!AH9</f>
        <v>#DIV/0!</v>
      </c>
    </row>
    <row r="10" spans="1:13" x14ac:dyDescent="0.4">
      <c r="A10" s="5">
        <v>-4</v>
      </c>
      <c r="B10" s="19" t="e">
        <f>データの入力!W10</f>
        <v>#DIV/0!</v>
      </c>
      <c r="C10" s="20">
        <f>データの入力!X10</f>
        <v>0</v>
      </c>
      <c r="D10" s="21" t="e">
        <f>データの入力!Y10</f>
        <v>#DIV/0!</v>
      </c>
      <c r="E10" s="19" t="e">
        <f>データの入力!Z10</f>
        <v>#DIV/0!</v>
      </c>
      <c r="F10" s="20">
        <f>データの入力!AA10</f>
        <v>0</v>
      </c>
      <c r="G10" s="21" t="e">
        <f>データの入力!AB10</f>
        <v>#DIV/0!</v>
      </c>
      <c r="H10" s="19" t="e">
        <f>データの入力!AC10</f>
        <v>#DIV/0!</v>
      </c>
      <c r="I10" s="20" t="e">
        <f>データの入力!AD10</f>
        <v>#DIV/0!</v>
      </c>
      <c r="J10" s="21" t="e">
        <f>データの入力!AE10</f>
        <v>#DIV/0!</v>
      </c>
      <c r="K10" s="19" t="e">
        <f>データの入力!AF10</f>
        <v>#DIV/0!</v>
      </c>
      <c r="L10" s="20" t="e">
        <f>データの入力!AG10</f>
        <v>#DIV/0!</v>
      </c>
      <c r="M10" s="21" t="e">
        <f>データの入力!AH10</f>
        <v>#DIV/0!</v>
      </c>
    </row>
    <row r="11" spans="1:13" x14ac:dyDescent="0.4">
      <c r="A11" s="5">
        <v>-3</v>
      </c>
      <c r="B11" s="19" t="e">
        <f>データの入力!W11</f>
        <v>#DIV/0!</v>
      </c>
      <c r="C11" s="20">
        <f>データの入力!X11</f>
        <v>0</v>
      </c>
      <c r="D11" s="21" t="e">
        <f>データの入力!Y11</f>
        <v>#DIV/0!</v>
      </c>
      <c r="E11" s="19" t="e">
        <f>データの入力!Z11</f>
        <v>#DIV/0!</v>
      </c>
      <c r="F11" s="20">
        <f>データの入力!AA11</f>
        <v>0</v>
      </c>
      <c r="G11" s="21" t="e">
        <f>データの入力!AB11</f>
        <v>#DIV/0!</v>
      </c>
      <c r="H11" s="19" t="e">
        <f>データの入力!AC11</f>
        <v>#DIV/0!</v>
      </c>
      <c r="I11" s="20" t="e">
        <f>データの入力!AD11</f>
        <v>#DIV/0!</v>
      </c>
      <c r="J11" s="21" t="e">
        <f>データの入力!AE11</f>
        <v>#DIV/0!</v>
      </c>
      <c r="K11" s="19" t="e">
        <f>データの入力!AF11</f>
        <v>#DIV/0!</v>
      </c>
      <c r="L11" s="20" t="e">
        <f>データの入力!AG11</f>
        <v>#DIV/0!</v>
      </c>
      <c r="M11" s="21" t="e">
        <f>データの入力!AH11</f>
        <v>#DIV/0!</v>
      </c>
    </row>
    <row r="12" spans="1:13" x14ac:dyDescent="0.4">
      <c r="A12" s="5">
        <v>-2</v>
      </c>
      <c r="B12" s="19" t="e">
        <f>データの入力!W12</f>
        <v>#DIV/0!</v>
      </c>
      <c r="C12" s="20">
        <f>データの入力!X12</f>
        <v>0</v>
      </c>
      <c r="D12" s="21" t="e">
        <f>データの入力!Y12</f>
        <v>#DIV/0!</v>
      </c>
      <c r="E12" s="19" t="e">
        <f>データの入力!Z12</f>
        <v>#DIV/0!</v>
      </c>
      <c r="F12" s="20">
        <f>データの入力!AA12</f>
        <v>0</v>
      </c>
      <c r="G12" s="21" t="e">
        <f>データの入力!AB12</f>
        <v>#DIV/0!</v>
      </c>
      <c r="H12" s="19" t="e">
        <f>データの入力!AC12</f>
        <v>#DIV/0!</v>
      </c>
      <c r="I12" s="20" t="e">
        <f>データの入力!AD12</f>
        <v>#DIV/0!</v>
      </c>
      <c r="J12" s="21" t="e">
        <f>データの入力!AE12</f>
        <v>#DIV/0!</v>
      </c>
      <c r="K12" s="19" t="e">
        <f>データの入力!AF12</f>
        <v>#DIV/0!</v>
      </c>
      <c r="L12" s="20" t="e">
        <f>データの入力!AG12</f>
        <v>#DIV/0!</v>
      </c>
      <c r="M12" s="21" t="e">
        <f>データの入力!AH12</f>
        <v>#DIV/0!</v>
      </c>
    </row>
    <row r="13" spans="1:13" x14ac:dyDescent="0.4">
      <c r="A13" s="5">
        <v>-1</v>
      </c>
      <c r="B13" s="19" t="e">
        <f>データの入力!W13</f>
        <v>#DIV/0!</v>
      </c>
      <c r="C13" s="20">
        <f>データの入力!X13</f>
        <v>0</v>
      </c>
      <c r="D13" s="21" t="e">
        <f>データの入力!Y13</f>
        <v>#DIV/0!</v>
      </c>
      <c r="E13" s="19" t="e">
        <f>データの入力!Z13</f>
        <v>#DIV/0!</v>
      </c>
      <c r="F13" s="20">
        <f>データの入力!AA13</f>
        <v>0</v>
      </c>
      <c r="G13" s="21" t="e">
        <f>データの入力!AB13</f>
        <v>#DIV/0!</v>
      </c>
      <c r="H13" s="19" t="e">
        <f>データの入力!AC13</f>
        <v>#DIV/0!</v>
      </c>
      <c r="I13" s="20" t="e">
        <f>データの入力!AD13</f>
        <v>#DIV/0!</v>
      </c>
      <c r="J13" s="21" t="e">
        <f>データの入力!AE13</f>
        <v>#DIV/0!</v>
      </c>
      <c r="K13" s="19" t="e">
        <f>データの入力!AF13</f>
        <v>#DIV/0!</v>
      </c>
      <c r="L13" s="20" t="e">
        <f>データの入力!AG13</f>
        <v>#DIV/0!</v>
      </c>
      <c r="M13" s="21" t="e">
        <f>データの入力!AH13</f>
        <v>#DIV/0!</v>
      </c>
    </row>
    <row r="14" spans="1:13" x14ac:dyDescent="0.4">
      <c r="A14" s="5">
        <v>0</v>
      </c>
      <c r="B14" s="19" t="e">
        <f>データの入力!W14</f>
        <v>#DIV/0!</v>
      </c>
      <c r="C14" s="20">
        <f>データの入力!X14</f>
        <v>0</v>
      </c>
      <c r="D14" s="21" t="e">
        <f>データの入力!Y14</f>
        <v>#DIV/0!</v>
      </c>
      <c r="E14" s="19" t="e">
        <f>データの入力!Z14</f>
        <v>#DIV/0!</v>
      </c>
      <c r="F14" s="20">
        <f>データの入力!AA14</f>
        <v>0</v>
      </c>
      <c r="G14" s="21" t="e">
        <f>データの入力!AB14</f>
        <v>#DIV/0!</v>
      </c>
      <c r="H14" s="19" t="e">
        <f>データの入力!AC14</f>
        <v>#DIV/0!</v>
      </c>
      <c r="I14" s="20" t="e">
        <f>データの入力!AD14</f>
        <v>#DIV/0!</v>
      </c>
      <c r="J14" s="21" t="e">
        <f>データの入力!AE14</f>
        <v>#DIV/0!</v>
      </c>
      <c r="K14" s="19" t="e">
        <f>データの入力!AF14</f>
        <v>#DIV/0!</v>
      </c>
      <c r="L14" s="20" t="e">
        <f>データの入力!AG14</f>
        <v>#DIV/0!</v>
      </c>
      <c r="M14" s="21" t="e">
        <f>データの入力!AH14</f>
        <v>#DIV/0!</v>
      </c>
    </row>
    <row r="15" spans="1:13" x14ac:dyDescent="0.4">
      <c r="A15" s="5">
        <v>1</v>
      </c>
      <c r="B15" s="19" t="e">
        <f>データの入力!W15</f>
        <v>#DIV/0!</v>
      </c>
      <c r="C15" s="20">
        <f>データの入力!X15</f>
        <v>0</v>
      </c>
      <c r="D15" s="21" t="e">
        <f>データの入力!Y15</f>
        <v>#DIV/0!</v>
      </c>
      <c r="E15" s="19" t="e">
        <f>データの入力!Z15</f>
        <v>#DIV/0!</v>
      </c>
      <c r="F15" s="20">
        <f>データの入力!AA15</f>
        <v>0</v>
      </c>
      <c r="G15" s="21" t="e">
        <f>データの入力!AB15</f>
        <v>#DIV/0!</v>
      </c>
      <c r="H15" s="19" t="e">
        <f>データの入力!AC15</f>
        <v>#DIV/0!</v>
      </c>
      <c r="I15" s="20" t="e">
        <f>データの入力!AD15</f>
        <v>#DIV/0!</v>
      </c>
      <c r="J15" s="21" t="e">
        <f>データの入力!AE15</f>
        <v>#DIV/0!</v>
      </c>
      <c r="K15" s="19" t="e">
        <f>データの入力!AF15</f>
        <v>#DIV/0!</v>
      </c>
      <c r="L15" s="20" t="e">
        <f>データの入力!AG15</f>
        <v>#DIV/0!</v>
      </c>
      <c r="M15" s="21" t="e">
        <f>データの入力!AH15</f>
        <v>#DIV/0!</v>
      </c>
    </row>
    <row r="16" spans="1:13" x14ac:dyDescent="0.4">
      <c r="A16" s="5">
        <v>2</v>
      </c>
      <c r="B16" s="19" t="e">
        <f>データの入力!W16</f>
        <v>#DIV/0!</v>
      </c>
      <c r="C16" s="20">
        <f>データの入力!X16</f>
        <v>0</v>
      </c>
      <c r="D16" s="21" t="e">
        <f>データの入力!Y16</f>
        <v>#DIV/0!</v>
      </c>
      <c r="E16" s="19" t="e">
        <f>データの入力!Z16</f>
        <v>#DIV/0!</v>
      </c>
      <c r="F16" s="20">
        <f>データの入力!AA16</f>
        <v>0</v>
      </c>
      <c r="G16" s="21" t="e">
        <f>データの入力!AB16</f>
        <v>#DIV/0!</v>
      </c>
      <c r="H16" s="19" t="e">
        <f>データの入力!AC16</f>
        <v>#DIV/0!</v>
      </c>
      <c r="I16" s="20" t="e">
        <f>データの入力!AD16</f>
        <v>#DIV/0!</v>
      </c>
      <c r="J16" s="21" t="e">
        <f>データの入力!AE16</f>
        <v>#DIV/0!</v>
      </c>
      <c r="K16" s="19" t="e">
        <f>データの入力!AF16</f>
        <v>#DIV/0!</v>
      </c>
      <c r="L16" s="20" t="e">
        <f>データの入力!AG16</f>
        <v>#DIV/0!</v>
      </c>
      <c r="M16" s="21" t="e">
        <f>データの入力!AH16</f>
        <v>#DIV/0!</v>
      </c>
    </row>
    <row r="17" spans="1:13" x14ac:dyDescent="0.4">
      <c r="A17" s="5">
        <v>3</v>
      </c>
      <c r="B17" s="19" t="e">
        <f>データの入力!W17</f>
        <v>#DIV/0!</v>
      </c>
      <c r="C17" s="20">
        <f>データの入力!X17</f>
        <v>0</v>
      </c>
      <c r="D17" s="21" t="e">
        <f>データの入力!Y17</f>
        <v>#DIV/0!</v>
      </c>
      <c r="E17" s="19" t="e">
        <f>データの入力!Z17</f>
        <v>#DIV/0!</v>
      </c>
      <c r="F17" s="20">
        <f>データの入力!AA17</f>
        <v>0</v>
      </c>
      <c r="G17" s="21" t="e">
        <f>データの入力!AB17</f>
        <v>#DIV/0!</v>
      </c>
      <c r="H17" s="19" t="e">
        <f>データの入力!AC17</f>
        <v>#DIV/0!</v>
      </c>
      <c r="I17" s="20" t="e">
        <f>データの入力!AD17</f>
        <v>#DIV/0!</v>
      </c>
      <c r="J17" s="21" t="e">
        <f>データの入力!AE17</f>
        <v>#DIV/0!</v>
      </c>
      <c r="K17" s="19" t="e">
        <f>データの入力!AF17</f>
        <v>#DIV/0!</v>
      </c>
      <c r="L17" s="20" t="e">
        <f>データの入力!AG17</f>
        <v>#DIV/0!</v>
      </c>
      <c r="M17" s="21" t="e">
        <f>データの入力!AH17</f>
        <v>#DIV/0!</v>
      </c>
    </row>
    <row r="18" spans="1:13" x14ac:dyDescent="0.4">
      <c r="A18" s="5">
        <v>4</v>
      </c>
      <c r="B18" s="19" t="e">
        <f>データの入力!W18</f>
        <v>#DIV/0!</v>
      </c>
      <c r="C18" s="20">
        <f>データの入力!X18</f>
        <v>0</v>
      </c>
      <c r="D18" s="21" t="e">
        <f>データの入力!Y18</f>
        <v>#DIV/0!</v>
      </c>
      <c r="E18" s="19" t="e">
        <f>データの入力!Z18</f>
        <v>#DIV/0!</v>
      </c>
      <c r="F18" s="20">
        <f>データの入力!AA18</f>
        <v>0</v>
      </c>
      <c r="G18" s="21" t="e">
        <f>データの入力!AB18</f>
        <v>#DIV/0!</v>
      </c>
      <c r="H18" s="19" t="e">
        <f>データの入力!AC18</f>
        <v>#DIV/0!</v>
      </c>
      <c r="I18" s="20" t="e">
        <f>データの入力!AD18</f>
        <v>#DIV/0!</v>
      </c>
      <c r="J18" s="21" t="e">
        <f>データの入力!AE18</f>
        <v>#DIV/0!</v>
      </c>
      <c r="K18" s="19" t="e">
        <f>データの入力!AF18</f>
        <v>#DIV/0!</v>
      </c>
      <c r="L18" s="20" t="e">
        <f>データの入力!AG18</f>
        <v>#DIV/0!</v>
      </c>
      <c r="M18" s="21" t="e">
        <f>データの入力!AH18</f>
        <v>#DIV/0!</v>
      </c>
    </row>
    <row r="19" spans="1:13" x14ac:dyDescent="0.4">
      <c r="A19" s="5">
        <v>5</v>
      </c>
      <c r="B19" s="19" t="e">
        <f>データの入力!W19</f>
        <v>#DIV/0!</v>
      </c>
      <c r="C19" s="20">
        <f>データの入力!X19</f>
        <v>0</v>
      </c>
      <c r="D19" s="21" t="e">
        <f>データの入力!Y19</f>
        <v>#DIV/0!</v>
      </c>
      <c r="E19" s="19" t="e">
        <f>データの入力!Z19</f>
        <v>#DIV/0!</v>
      </c>
      <c r="F19" s="20">
        <f>データの入力!AA19</f>
        <v>0</v>
      </c>
      <c r="G19" s="21" t="e">
        <f>データの入力!AB19</f>
        <v>#DIV/0!</v>
      </c>
      <c r="H19" s="19" t="e">
        <f>データの入力!AC19</f>
        <v>#DIV/0!</v>
      </c>
      <c r="I19" s="20" t="e">
        <f>データの入力!AD19</f>
        <v>#DIV/0!</v>
      </c>
      <c r="J19" s="21" t="e">
        <f>データの入力!AE19</f>
        <v>#DIV/0!</v>
      </c>
      <c r="K19" s="19" t="e">
        <f>データの入力!AF19</f>
        <v>#DIV/0!</v>
      </c>
      <c r="L19" s="20" t="e">
        <f>データの入力!AG19</f>
        <v>#DIV/0!</v>
      </c>
      <c r="M19" s="21" t="e">
        <f>データの入力!AH19</f>
        <v>#DIV/0!</v>
      </c>
    </row>
    <row r="20" spans="1:13" x14ac:dyDescent="0.4">
      <c r="A20" s="5">
        <v>6</v>
      </c>
      <c r="B20" s="19" t="e">
        <f>データの入力!W20</f>
        <v>#DIV/0!</v>
      </c>
      <c r="C20" s="20">
        <f>データの入力!X20</f>
        <v>0</v>
      </c>
      <c r="D20" s="21" t="e">
        <f>データの入力!Y20</f>
        <v>#DIV/0!</v>
      </c>
      <c r="E20" s="19" t="e">
        <f>データの入力!Z20</f>
        <v>#DIV/0!</v>
      </c>
      <c r="F20" s="20">
        <f>データの入力!AA20</f>
        <v>0</v>
      </c>
      <c r="G20" s="21" t="e">
        <f>データの入力!AB20</f>
        <v>#DIV/0!</v>
      </c>
      <c r="H20" s="19" t="e">
        <f>データの入力!AC20</f>
        <v>#DIV/0!</v>
      </c>
      <c r="I20" s="20" t="e">
        <f>データの入力!AD20</f>
        <v>#DIV/0!</v>
      </c>
      <c r="J20" s="21" t="e">
        <f>データの入力!AE20</f>
        <v>#DIV/0!</v>
      </c>
      <c r="K20" s="19" t="e">
        <f>データの入力!AF20</f>
        <v>#DIV/0!</v>
      </c>
      <c r="L20" s="20" t="e">
        <f>データの入力!AG20</f>
        <v>#DIV/0!</v>
      </c>
      <c r="M20" s="21" t="e">
        <f>データの入力!AH20</f>
        <v>#DIV/0!</v>
      </c>
    </row>
    <row r="21" spans="1:13" x14ac:dyDescent="0.4">
      <c r="A21" s="5">
        <v>7</v>
      </c>
      <c r="B21" s="19" t="e">
        <f>データの入力!W21</f>
        <v>#DIV/0!</v>
      </c>
      <c r="C21" s="20">
        <f>データの入力!X21</f>
        <v>0</v>
      </c>
      <c r="D21" s="21" t="e">
        <f>データの入力!Y21</f>
        <v>#DIV/0!</v>
      </c>
      <c r="E21" s="19" t="e">
        <f>データの入力!Z21</f>
        <v>#DIV/0!</v>
      </c>
      <c r="F21" s="20">
        <f>データの入力!AA21</f>
        <v>0</v>
      </c>
      <c r="G21" s="21" t="e">
        <f>データの入力!AB21</f>
        <v>#DIV/0!</v>
      </c>
      <c r="H21" s="19" t="e">
        <f>データの入力!AC21</f>
        <v>#DIV/0!</v>
      </c>
      <c r="I21" s="20" t="e">
        <f>データの入力!AD21</f>
        <v>#DIV/0!</v>
      </c>
      <c r="J21" s="21" t="e">
        <f>データの入力!AE21</f>
        <v>#DIV/0!</v>
      </c>
      <c r="K21" s="19" t="e">
        <f>データの入力!AF21</f>
        <v>#DIV/0!</v>
      </c>
      <c r="L21" s="20" t="e">
        <f>データの入力!AG21</f>
        <v>#DIV/0!</v>
      </c>
      <c r="M21" s="21" t="e">
        <f>データの入力!AH21</f>
        <v>#DIV/0!</v>
      </c>
    </row>
    <row r="22" spans="1:13" x14ac:dyDescent="0.4">
      <c r="A22" s="5">
        <v>8</v>
      </c>
      <c r="B22" s="19" t="e">
        <f>データの入力!W22</f>
        <v>#DIV/0!</v>
      </c>
      <c r="C22" s="20">
        <f>データの入力!X22</f>
        <v>0</v>
      </c>
      <c r="D22" s="21" t="e">
        <f>データの入力!Y22</f>
        <v>#DIV/0!</v>
      </c>
      <c r="E22" s="19" t="e">
        <f>データの入力!Z22</f>
        <v>#DIV/0!</v>
      </c>
      <c r="F22" s="20">
        <f>データの入力!AA22</f>
        <v>0</v>
      </c>
      <c r="G22" s="21" t="e">
        <f>データの入力!AB22</f>
        <v>#DIV/0!</v>
      </c>
      <c r="H22" s="19" t="e">
        <f>データの入力!AC22</f>
        <v>#DIV/0!</v>
      </c>
      <c r="I22" s="20" t="e">
        <f>データの入力!AD22</f>
        <v>#DIV/0!</v>
      </c>
      <c r="J22" s="21" t="e">
        <f>データの入力!AE22</f>
        <v>#DIV/0!</v>
      </c>
      <c r="K22" s="19" t="e">
        <f>データの入力!AF22</f>
        <v>#DIV/0!</v>
      </c>
      <c r="L22" s="20" t="e">
        <f>データの入力!AG22</f>
        <v>#DIV/0!</v>
      </c>
      <c r="M22" s="21" t="e">
        <f>データの入力!AH22</f>
        <v>#DIV/0!</v>
      </c>
    </row>
    <row r="23" spans="1:13" x14ac:dyDescent="0.4">
      <c r="A23" s="10">
        <v>9</v>
      </c>
      <c r="B23" s="33" t="e">
        <f>データの入力!W23</f>
        <v>#DIV/0!</v>
      </c>
      <c r="C23" s="34">
        <f>データの入力!X23</f>
        <v>0</v>
      </c>
      <c r="D23" s="32" t="e">
        <f>データの入力!Y23</f>
        <v>#DIV/0!</v>
      </c>
      <c r="E23" s="33" t="e">
        <f>データの入力!Z23</f>
        <v>#DIV/0!</v>
      </c>
      <c r="F23" s="34">
        <f>データの入力!AA23</f>
        <v>0</v>
      </c>
      <c r="G23" s="32" t="e">
        <f>データの入力!AB23</f>
        <v>#DIV/0!</v>
      </c>
      <c r="H23" s="33" t="e">
        <f>データの入力!AC23</f>
        <v>#DIV/0!</v>
      </c>
      <c r="I23" s="34" t="e">
        <f>データの入力!AD23</f>
        <v>#DIV/0!</v>
      </c>
      <c r="J23" s="32" t="e">
        <f>データの入力!AE23</f>
        <v>#DIV/0!</v>
      </c>
      <c r="K23" s="33" t="e">
        <f>データの入力!AF23</f>
        <v>#DIV/0!</v>
      </c>
      <c r="L23" s="34" t="e">
        <f>データの入力!AG23</f>
        <v>#DIV/0!</v>
      </c>
      <c r="M23" s="32" t="e">
        <f>データの入力!AH23</f>
        <v>#DIV/0!</v>
      </c>
    </row>
    <row r="24" spans="1:13" x14ac:dyDescent="0.4">
      <c r="G24" s="37"/>
      <c r="H24" s="37"/>
      <c r="I24" s="37"/>
      <c r="J24" s="37"/>
      <c r="K24" s="37"/>
    </row>
    <row r="25" spans="1:13" x14ac:dyDescent="0.4">
      <c r="G25" s="37"/>
      <c r="H25" s="37"/>
      <c r="I25" s="37"/>
      <c r="J25" s="37"/>
      <c r="K25" s="37"/>
    </row>
    <row r="26" spans="1:13" x14ac:dyDescent="0.4">
      <c r="G26" s="37"/>
      <c r="H26" s="37"/>
      <c r="I26" s="37"/>
      <c r="J26" s="37"/>
      <c r="K26" s="37"/>
    </row>
    <row r="27" spans="1:13" x14ac:dyDescent="0.4">
      <c r="G27" s="37"/>
      <c r="H27" s="37"/>
      <c r="I27" s="37"/>
      <c r="J27" s="37"/>
      <c r="K27" s="37"/>
    </row>
    <row r="28" spans="1:13" x14ac:dyDescent="0.4">
      <c r="G28" s="37"/>
      <c r="H28" s="37"/>
      <c r="I28" s="37"/>
      <c r="J28" s="37"/>
      <c r="K28" s="37"/>
    </row>
    <row r="29" spans="1:13" x14ac:dyDescent="0.4">
      <c r="G29" s="37"/>
      <c r="H29" s="37"/>
      <c r="I29" s="37"/>
      <c r="J29" s="37"/>
      <c r="K29" s="37"/>
    </row>
  </sheetData>
  <mergeCells count="6">
    <mergeCell ref="B1:G1"/>
    <mergeCell ref="H1:M1"/>
    <mergeCell ref="B2:D2"/>
    <mergeCell ref="E2:G2"/>
    <mergeCell ref="H2:J2"/>
    <mergeCell ref="K2:M2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回転速度の計算</vt:lpstr>
      <vt:lpstr>データの入力</vt:lpstr>
      <vt:lpstr>結果の表とグラフ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keisuke</dc:creator>
  <cp:lastModifiedBy>keisuke</cp:lastModifiedBy>
  <dcterms:created xsi:type="dcterms:W3CDTF">2022-08-01T10:16:44Z</dcterms:created>
  <dcterms:modified xsi:type="dcterms:W3CDTF">2022-08-01T11:55:05Z</dcterms:modified>
</cp:coreProperties>
</file>